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625" windowHeight="8580" tabRatio="953" firstSheet="3" activeTab="11"/>
  </bookViews>
  <sheets>
    <sheet name="Björknässkolan" sheetId="1" r:id="rId1"/>
    <sheet name="Eklidens skola" sheetId="2" r:id="rId2"/>
    <sheet name="Internationella skolan i Nacka" sheetId="3" r:id="rId3"/>
    <sheet name="Kunskapsskolan" sheetId="4" r:id="rId4"/>
    <sheet name="Montessoriskolan Castello" sheetId="5" r:id="rId5"/>
    <sheet name="Myrsjöskolan" sheetId="6" r:id="rId6"/>
    <sheet name="Nyholmska skolan" sheetId="7" r:id="rId7"/>
    <sheet name="Samskolan" sheetId="8" r:id="rId8"/>
    <sheet name="Skuru skola" sheetId="9" r:id="rId9"/>
    <sheet name="Stavsborgsskolan" sheetId="10" r:id="rId10"/>
    <sheet name="Totalt" sheetId="11" r:id="rId11"/>
    <sheet name="Sammanställning" sheetId="12" r:id="rId12"/>
  </sheets>
  <definedNames/>
  <calcPr fullCalcOnLoad="1"/>
</workbook>
</file>

<file path=xl/sharedStrings.xml><?xml version="1.0" encoding="utf-8"?>
<sst xmlns="http://schemas.openxmlformats.org/spreadsheetml/2006/main" count="264" uniqueCount="39">
  <si>
    <t>Ämne</t>
  </si>
  <si>
    <t>Antal elever i skolår 9</t>
  </si>
  <si>
    <t>Antal elever som deltagit i proven</t>
  </si>
  <si>
    <t>Andel deltagande elever</t>
  </si>
  <si>
    <t>Antal/andel elever som erhållit visst provresultat eller ej nått målen enligt provet</t>
  </si>
  <si>
    <t>Antal elever med betyg Mycket väl godkänd</t>
  </si>
  <si>
    <t>Antal elever med betyg Väl godkänd</t>
  </si>
  <si>
    <t>Antal elever med betyg Godkänd</t>
  </si>
  <si>
    <t>Summa elever med minst betyg Godkänd</t>
  </si>
  <si>
    <t>Andel elever med minst betyg Godkänd</t>
  </si>
  <si>
    <t>Antal elever som ej nått målen</t>
  </si>
  <si>
    <t>Andel elever som ej nått målen</t>
  </si>
  <si>
    <t>Resultat på ämnesprov i skolår 9 vårterminen 2004</t>
  </si>
  <si>
    <t>- Del A</t>
  </si>
  <si>
    <t>- Del B</t>
  </si>
  <si>
    <t>- Del C</t>
  </si>
  <si>
    <t>Engelska, totalt</t>
  </si>
  <si>
    <t>Matematik provresultat totalt</t>
  </si>
  <si>
    <t>Svenska</t>
  </si>
  <si>
    <t>Engelska</t>
  </si>
  <si>
    <t>Svenska/svenska s andraspråk</t>
  </si>
  <si>
    <t>På rader med fetstil anges totalt elevantal i skolår 9 i kolumn B.</t>
  </si>
  <si>
    <t>Sammanställning av resultat på ämnesprov i skolår 9</t>
  </si>
  <si>
    <t>Björknässkolan</t>
  </si>
  <si>
    <t>Matematik</t>
  </si>
  <si>
    <t>Eklidens skola</t>
  </si>
  <si>
    <t>Internationella skolan</t>
  </si>
  <si>
    <t>Kunskapsskolan</t>
  </si>
  <si>
    <t>Montessoriskolan Castello</t>
  </si>
  <si>
    <t>Myrsjöskolan</t>
  </si>
  <si>
    <t>Nyholmska skolan</t>
  </si>
  <si>
    <t>Samskolan</t>
  </si>
  <si>
    <t>Skuru skola</t>
  </si>
  <si>
    <t>Stavsborgsskolan</t>
  </si>
  <si>
    <t>Skola</t>
  </si>
  <si>
    <t>Summa Nacka totalt</t>
  </si>
  <si>
    <t>Andel (%) deltagare</t>
  </si>
  <si>
    <t>Andel (%) godkända</t>
  </si>
  <si>
    <t>Svenska/sv s andraspråk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</si>
</sst>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0.0"/>
    <numFmt numFmtId="169" formatCode="0.0000"/>
    <numFmt numFmtId="170" formatCode="0.000"/>
    <numFmt numFmtId="171" formatCode="_-* #,##0.000\ _k_r_-;\-* #,##0.000\ _k_r_-;_-* &quot;-&quot;??\ _k_r_-;_-@_-"/>
    <numFmt numFmtId="172" formatCode="_-* #,##0.0\ _k_r_-;\-* #,##0.0\ _k_r_-;_-* &quot;-&quot;??\ _k_r_-;_-@_-"/>
    <numFmt numFmtId="173" formatCode="0.000000"/>
    <numFmt numFmtId="174" formatCode="0.00000"/>
    <numFmt numFmtId="175" formatCode="0.0000000"/>
  </numFmts>
  <fonts count="8">
    <font>
      <sz val="12"/>
      <name val="Times New Roman"/>
      <family val="0"/>
    </font>
    <font>
      <b/>
      <sz val="14"/>
      <name val="Times New Roman"/>
      <family val="1"/>
    </font>
    <font>
      <sz val="10"/>
      <name val="Times New Roman"/>
      <family val="0"/>
    </font>
    <font>
      <b/>
      <sz val="10"/>
      <name val="Times New Roman"/>
      <family val="0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right" wrapText="1"/>
      <protection locked="0"/>
    </xf>
    <xf numFmtId="0" fontId="4" fillId="2" borderId="3" xfId="0" applyFont="1" applyFill="1" applyBorder="1" applyAlignment="1" applyProtection="1">
      <alignment horizontal="right" wrapText="1"/>
      <protection locked="0"/>
    </xf>
    <xf numFmtId="0" fontId="4" fillId="2" borderId="4" xfId="0" applyFont="1" applyFill="1" applyBorder="1" applyAlignment="1" applyProtection="1">
      <alignment horizontal="right" wrapText="1"/>
      <protection locked="0"/>
    </xf>
    <xf numFmtId="0" fontId="4" fillId="2" borderId="5" xfId="0" applyFont="1" applyFill="1" applyBorder="1" applyAlignment="1" applyProtection="1">
      <alignment horizontal="right" wrapText="1"/>
      <protection locked="0"/>
    </xf>
    <xf numFmtId="0" fontId="4" fillId="2" borderId="6" xfId="0" applyFont="1" applyFill="1" applyBorder="1" applyAlignment="1" applyProtection="1">
      <alignment horizontal="right" wrapText="1"/>
      <protection locked="0"/>
    </xf>
    <xf numFmtId="0" fontId="4" fillId="2" borderId="7" xfId="0" applyFont="1" applyFill="1" applyBorder="1" applyAlignment="1" applyProtection="1">
      <alignment horizontal="right" wrapText="1"/>
      <protection locked="0"/>
    </xf>
    <xf numFmtId="0" fontId="4" fillId="0" borderId="0" xfId="0" applyFont="1" applyAlignment="1" applyProtection="1">
      <alignment horizontal="right" wrapText="1"/>
      <protection locked="0"/>
    </xf>
    <xf numFmtId="0" fontId="3" fillId="0" borderId="8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2" fillId="0" borderId="8" xfId="0" applyFont="1" applyFill="1" applyBorder="1" applyAlignment="1" applyProtection="1" quotePrefix="1">
      <alignment/>
      <protection locked="0"/>
    </xf>
    <xf numFmtId="0" fontId="2" fillId="0" borderId="9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 locked="0"/>
    </xf>
    <xf numFmtId="1" fontId="2" fillId="0" borderId="10" xfId="0" applyNumberFormat="1" applyFont="1" applyFill="1" applyBorder="1" applyAlignment="1" applyProtection="1">
      <alignment/>
      <protection locked="0"/>
    </xf>
    <xf numFmtId="1" fontId="2" fillId="0" borderId="11" xfId="0" applyNumberFormat="1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8" xfId="0" applyFont="1" applyFill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/>
      <protection locked="0"/>
    </xf>
    <xf numFmtId="0" fontId="2" fillId="0" borderId="12" xfId="0" applyFont="1" applyFill="1" applyBorder="1" applyAlignment="1" applyProtection="1">
      <alignment/>
      <protection locked="0"/>
    </xf>
    <xf numFmtId="0" fontId="2" fillId="0" borderId="13" xfId="0" applyFont="1" applyFill="1" applyBorder="1" applyAlignment="1" applyProtection="1">
      <alignment/>
      <protection locked="0"/>
    </xf>
    <xf numFmtId="0" fontId="2" fillId="0" borderId="14" xfId="0" applyFont="1" applyFill="1" applyBorder="1" applyAlignment="1" applyProtection="1">
      <alignment/>
      <protection locked="0"/>
    </xf>
    <xf numFmtId="1" fontId="3" fillId="0" borderId="9" xfId="0" applyNumberFormat="1" applyFont="1" applyFill="1" applyBorder="1" applyAlignment="1" applyProtection="1">
      <alignment/>
      <protection/>
    </xf>
    <xf numFmtId="1" fontId="3" fillId="0" borderId="10" xfId="0" applyNumberFormat="1" applyFont="1" applyFill="1" applyBorder="1" applyAlignment="1" applyProtection="1">
      <alignment/>
      <protection/>
    </xf>
    <xf numFmtId="9" fontId="3" fillId="2" borderId="0" xfId="15" applyFont="1" applyFill="1" applyBorder="1" applyAlignment="1" applyProtection="1">
      <alignment/>
      <protection/>
    </xf>
    <xf numFmtId="1" fontId="3" fillId="0" borderId="11" xfId="0" applyNumberFormat="1" applyFont="1" applyFill="1" applyBorder="1" applyAlignment="1" applyProtection="1">
      <alignment/>
      <protection/>
    </xf>
    <xf numFmtId="1" fontId="3" fillId="2" borderId="11" xfId="0" applyNumberFormat="1" applyFont="1" applyFill="1" applyBorder="1" applyAlignment="1" applyProtection="1">
      <alignment/>
      <protection/>
    </xf>
    <xf numFmtId="9" fontId="3" fillId="2" borderId="15" xfId="15" applyFont="1" applyFill="1" applyBorder="1" applyAlignment="1" applyProtection="1">
      <alignment/>
      <protection/>
    </xf>
    <xf numFmtId="1" fontId="3" fillId="2" borderId="0" xfId="0" applyNumberFormat="1" applyFont="1" applyFill="1" applyBorder="1" applyAlignment="1" applyProtection="1">
      <alignment/>
      <protection/>
    </xf>
    <xf numFmtId="0" fontId="2" fillId="2" borderId="11" xfId="0" applyFont="1" applyFill="1" applyBorder="1" applyAlignment="1" applyProtection="1">
      <alignment/>
      <protection/>
    </xf>
    <xf numFmtId="9" fontId="2" fillId="2" borderId="15" xfId="15" applyFont="1" applyFill="1" applyBorder="1" applyAlignment="1" applyProtection="1">
      <alignment/>
      <protection/>
    </xf>
    <xf numFmtId="1" fontId="2" fillId="2" borderId="0" xfId="0" applyNumberFormat="1" applyFont="1" applyFill="1" applyBorder="1" applyAlignment="1" applyProtection="1">
      <alignment/>
      <protection/>
    </xf>
    <xf numFmtId="9" fontId="2" fillId="2" borderId="0" xfId="15" applyFont="1" applyFill="1" applyBorder="1" applyAlignment="1" applyProtection="1">
      <alignment/>
      <protection/>
    </xf>
    <xf numFmtId="0" fontId="2" fillId="2" borderId="15" xfId="0" applyFont="1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/>
      <protection/>
    </xf>
    <xf numFmtId="0" fontId="2" fillId="2" borderId="14" xfId="0" applyFont="1" applyFill="1" applyBorder="1" applyAlignment="1" applyProtection="1">
      <alignment/>
      <protection/>
    </xf>
    <xf numFmtId="0" fontId="2" fillId="2" borderId="16" xfId="0" applyFont="1" applyFill="1" applyBorder="1" applyAlignment="1" applyProtection="1">
      <alignment/>
      <protection/>
    </xf>
    <xf numFmtId="0" fontId="2" fillId="2" borderId="17" xfId="0" applyFont="1" applyFill="1" applyBorder="1" applyAlignment="1" applyProtection="1">
      <alignment/>
      <protection/>
    </xf>
    <xf numFmtId="0" fontId="2" fillId="0" borderId="9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/>
    </xf>
    <xf numFmtId="1" fontId="2" fillId="0" borderId="10" xfId="0" applyNumberFormat="1" applyFont="1" applyFill="1" applyBorder="1" applyAlignment="1" applyProtection="1">
      <alignment/>
      <protection/>
    </xf>
    <xf numFmtId="1" fontId="2" fillId="0" borderId="11" xfId="0" applyNumberFormat="1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/>
      <protection/>
    </xf>
    <xf numFmtId="1" fontId="2" fillId="2" borderId="9" xfId="0" applyNumberFormat="1" applyFont="1" applyFill="1" applyBorder="1" applyAlignment="1" applyProtection="1">
      <alignment/>
      <protection/>
    </xf>
    <xf numFmtId="1" fontId="3" fillId="0" borderId="9" xfId="0" applyNumberFormat="1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3" fillId="0" borderId="9" xfId="0" applyFont="1" applyFill="1" applyBorder="1" applyAlignment="1" applyProtection="1">
      <alignment/>
      <protection locked="0"/>
    </xf>
    <xf numFmtId="0" fontId="3" fillId="0" borderId="11" xfId="0" applyFont="1" applyFill="1" applyBorder="1" applyAlignment="1" applyProtection="1">
      <alignment/>
      <protection locked="0"/>
    </xf>
    <xf numFmtId="0" fontId="3" fillId="2" borderId="11" xfId="0" applyFont="1" applyFill="1" applyBorder="1" applyAlignment="1" applyProtection="1">
      <alignment/>
      <protection/>
    </xf>
    <xf numFmtId="0" fontId="3" fillId="0" borderId="9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/>
    </xf>
    <xf numFmtId="1" fontId="2" fillId="0" borderId="10" xfId="0" applyNumberFormat="1" applyFont="1" applyFill="1" applyBorder="1" applyAlignment="1" applyProtection="1">
      <alignment/>
      <protection/>
    </xf>
    <xf numFmtId="1" fontId="2" fillId="2" borderId="11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left" wrapText="1"/>
    </xf>
    <xf numFmtId="0" fontId="5" fillId="2" borderId="0" xfId="0" applyFont="1" applyFill="1" applyAlignment="1">
      <alignment/>
    </xf>
    <xf numFmtId="9" fontId="0" fillId="0" borderId="0" xfId="0" applyNumberFormat="1" applyAlignment="1">
      <alignment/>
    </xf>
    <xf numFmtId="1" fontId="2" fillId="0" borderId="9" xfId="0" applyNumberFormat="1" applyFont="1" applyFill="1" applyBorder="1" applyAlignment="1" applyProtection="1">
      <alignment/>
      <protection/>
    </xf>
    <xf numFmtId="9" fontId="5" fillId="2" borderId="0" xfId="0" applyNumberFormat="1" applyFont="1" applyFill="1" applyAlignment="1">
      <alignment horizontal="center"/>
    </xf>
    <xf numFmtId="0" fontId="2" fillId="0" borderId="0" xfId="0" applyFont="1" applyAlignment="1">
      <alignment/>
    </xf>
    <xf numFmtId="9" fontId="2" fillId="0" borderId="0" xfId="0" applyNumberFormat="1" applyFont="1" applyAlignment="1">
      <alignment horizontal="center"/>
    </xf>
    <xf numFmtId="9" fontId="2" fillId="0" borderId="0" xfId="15" applyFont="1" applyAlignment="1">
      <alignment horizontal="center"/>
    </xf>
    <xf numFmtId="0" fontId="6" fillId="2" borderId="2" xfId="0" applyFont="1" applyFill="1" applyBorder="1" applyAlignment="1" applyProtection="1">
      <alignment horizontal="center"/>
      <protection locked="0"/>
    </xf>
    <xf numFmtId="0" fontId="6" fillId="2" borderId="7" xfId="0" applyFont="1" applyFill="1" applyBorder="1" applyAlignment="1" applyProtection="1">
      <alignment horizontal="center"/>
      <protection locked="0"/>
    </xf>
    <xf numFmtId="0" fontId="6" fillId="2" borderId="4" xfId="0" applyFont="1" applyFill="1" applyBorder="1" applyAlignment="1" applyProtection="1">
      <alignment horizontal="center"/>
      <protection locked="0"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99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K17"/>
  <sheetViews>
    <sheetView workbookViewId="0" topLeftCell="A1">
      <selection activeCell="F3" sqref="F3"/>
    </sheetView>
  </sheetViews>
  <sheetFormatPr defaultColWidth="9.00390625" defaultRowHeight="15.75"/>
  <cols>
    <col min="1" max="1" width="22.375" style="2" customWidth="1"/>
    <col min="2" max="11" width="7.875" style="2" customWidth="1"/>
    <col min="12" max="12" width="7.625" style="2" customWidth="1"/>
    <col min="13" max="16384" width="9.00390625" style="2" customWidth="1"/>
  </cols>
  <sheetData>
    <row r="1" ht="18.75">
      <c r="A1" s="1" t="str">
        <f>Totalt!A1</f>
        <v>Resultat på ämnesprov i skolår 9 vårterminen 2004</v>
      </c>
    </row>
    <row r="2" s="3" customFormat="1" ht="12.75"/>
    <row r="3" s="3" customFormat="1" ht="12.75">
      <c r="A3" s="4" t="s">
        <v>21</v>
      </c>
    </row>
    <row r="4" spans="2:11" s="5" customFormat="1" ht="12.75">
      <c r="B4" s="3"/>
      <c r="C4" s="3"/>
      <c r="D4" s="3"/>
      <c r="E4" s="73" t="s">
        <v>4</v>
      </c>
      <c r="F4" s="74"/>
      <c r="G4" s="74"/>
      <c r="H4" s="74"/>
      <c r="I4" s="74"/>
      <c r="J4" s="74"/>
      <c r="K4" s="75"/>
    </row>
    <row r="5" spans="1:11" s="13" customFormat="1" ht="56.25">
      <c r="A5" s="6" t="s">
        <v>0</v>
      </c>
      <c r="B5" s="7" t="s">
        <v>1</v>
      </c>
      <c r="C5" s="8" t="s">
        <v>2</v>
      </c>
      <c r="D5" s="9" t="s">
        <v>3</v>
      </c>
      <c r="E5" s="8" t="s">
        <v>7</v>
      </c>
      <c r="F5" s="10" t="s">
        <v>6</v>
      </c>
      <c r="G5" s="10" t="s">
        <v>5</v>
      </c>
      <c r="H5" s="10" t="s">
        <v>8</v>
      </c>
      <c r="I5" s="11" t="s">
        <v>9</v>
      </c>
      <c r="J5" s="12" t="s">
        <v>10</v>
      </c>
      <c r="K5" s="11" t="s">
        <v>11</v>
      </c>
    </row>
    <row r="6" spans="1:11" s="15" customFormat="1" ht="12.75">
      <c r="A6" s="14" t="s">
        <v>20</v>
      </c>
      <c r="B6" s="52">
        <v>91</v>
      </c>
      <c r="C6" s="28">
        <f>SUM(C7:C9)/3</f>
        <v>89.33333333333333</v>
      </c>
      <c r="D6" s="29">
        <f>IF(B6=0,"",C6/B6)</f>
        <v>0.9816849816849816</v>
      </c>
      <c r="E6" s="28">
        <f>SUM(E7:E9)/3</f>
        <v>22.666666666666668</v>
      </c>
      <c r="F6" s="30">
        <f>SUM(F7:F9)/3</f>
        <v>45.666666666666664</v>
      </c>
      <c r="G6" s="30">
        <f>SUM(G7:G9)/3</f>
        <v>20</v>
      </c>
      <c r="H6" s="31">
        <f>SUM(E6:G6)</f>
        <v>88.33333333333333</v>
      </c>
      <c r="I6" s="32">
        <f>IF(B6=0,"",H6/C6)</f>
        <v>0.9888059701492538</v>
      </c>
      <c r="J6" s="33">
        <f>C6-H6</f>
        <v>1</v>
      </c>
      <c r="K6" s="32">
        <f>IF(B6=0,"",J6/C6)</f>
        <v>0.01119402985074627</v>
      </c>
    </row>
    <row r="7" spans="1:11" s="21" customFormat="1" ht="12.75">
      <c r="A7" s="16" t="s">
        <v>13</v>
      </c>
      <c r="B7" s="51">
        <f>B6</f>
        <v>91</v>
      </c>
      <c r="C7" s="18">
        <v>89</v>
      </c>
      <c r="D7" s="37">
        <f>IF(B7=0,"",C7/B7)</f>
        <v>0.978021978021978</v>
      </c>
      <c r="E7" s="19">
        <v>21</v>
      </c>
      <c r="F7" s="20">
        <v>52</v>
      </c>
      <c r="G7" s="20">
        <v>15</v>
      </c>
      <c r="H7" s="34">
        <f>SUM(E7:G7)</f>
        <v>88</v>
      </c>
      <c r="I7" s="35">
        <f>IF(B7=0,"",H7/C7)</f>
        <v>0.9887640449438202</v>
      </c>
      <c r="J7" s="36">
        <f>C7-H7</f>
        <v>1</v>
      </c>
      <c r="K7" s="35">
        <f>IF(B7=0,"",J7/C7)</f>
        <v>0.011235955056179775</v>
      </c>
    </row>
    <row r="8" spans="1:11" s="21" customFormat="1" ht="12.75">
      <c r="A8" s="16" t="s">
        <v>14</v>
      </c>
      <c r="B8" s="51">
        <f>B7</f>
        <v>91</v>
      </c>
      <c r="C8" s="18">
        <v>90</v>
      </c>
      <c r="D8" s="37">
        <f>IF(B8=0,"",C8/B8)</f>
        <v>0.989010989010989</v>
      </c>
      <c r="E8" s="19">
        <v>20</v>
      </c>
      <c r="F8" s="20">
        <v>46</v>
      </c>
      <c r="G8" s="20">
        <v>24</v>
      </c>
      <c r="H8" s="34">
        <f>SUM(E8:G8)</f>
        <v>90</v>
      </c>
      <c r="I8" s="35">
        <f>IF(B8=0,"",H8/C8)</f>
        <v>1</v>
      </c>
      <c r="J8" s="36">
        <f>C8-H8</f>
        <v>0</v>
      </c>
      <c r="K8" s="35">
        <f>IF(B8=0,"",J8/C8)</f>
        <v>0</v>
      </c>
    </row>
    <row r="9" spans="1:11" s="21" customFormat="1" ht="12.75">
      <c r="A9" s="16" t="s">
        <v>15</v>
      </c>
      <c r="B9" s="51">
        <f>B8</f>
        <v>91</v>
      </c>
      <c r="C9" s="18">
        <v>89</v>
      </c>
      <c r="D9" s="37">
        <f>IF(B9=0,"",C9/B9)</f>
        <v>0.978021978021978</v>
      </c>
      <c r="E9" s="19">
        <v>27</v>
      </c>
      <c r="F9" s="20">
        <v>39</v>
      </c>
      <c r="G9" s="20">
        <v>21</v>
      </c>
      <c r="H9" s="34">
        <f>SUM(E9:G9)</f>
        <v>87</v>
      </c>
      <c r="I9" s="35">
        <f>IF(B9=0,"",H9/C9)</f>
        <v>0.9775280898876404</v>
      </c>
      <c r="J9" s="36">
        <f>C9-H9</f>
        <v>2</v>
      </c>
      <c r="K9" s="35">
        <f>IF(B9=0,"",J9/C9)</f>
        <v>0.02247191011235955</v>
      </c>
    </row>
    <row r="10" spans="1:11" s="21" customFormat="1" ht="12.75">
      <c r="A10" s="22"/>
      <c r="B10" s="17"/>
      <c r="C10" s="18"/>
      <c r="D10" s="39"/>
      <c r="E10" s="18"/>
      <c r="F10" s="23"/>
      <c r="G10" s="23"/>
      <c r="H10" s="34"/>
      <c r="I10" s="38"/>
      <c r="J10" s="39"/>
      <c r="K10" s="38"/>
    </row>
    <row r="11" spans="1:11" s="15" customFormat="1" ht="12.75">
      <c r="A11" s="14" t="s">
        <v>17</v>
      </c>
      <c r="B11" s="54">
        <v>91</v>
      </c>
      <c r="C11" s="53">
        <v>90</v>
      </c>
      <c r="D11" s="29">
        <f>IF(B11=0,"",C11/B11)</f>
        <v>0.989010989010989</v>
      </c>
      <c r="E11" s="53">
        <v>35</v>
      </c>
      <c r="F11" s="55">
        <v>28</v>
      </c>
      <c r="G11" s="55">
        <v>22</v>
      </c>
      <c r="H11" s="56">
        <f>SUM(E11:G11)</f>
        <v>85</v>
      </c>
      <c r="I11" s="32">
        <f>IF(B11=0,"",H11/C11)</f>
        <v>0.9444444444444444</v>
      </c>
      <c r="J11" s="33">
        <f>C11-H11</f>
        <v>5</v>
      </c>
      <c r="K11" s="32">
        <f>IF(B11=0,"",J11/C11)</f>
        <v>0.05555555555555555</v>
      </c>
    </row>
    <row r="12" spans="1:11" s="21" customFormat="1" ht="12.75">
      <c r="A12" s="22"/>
      <c r="B12" s="17"/>
      <c r="C12" s="18"/>
      <c r="D12" s="39"/>
      <c r="E12" s="18"/>
      <c r="F12" s="23"/>
      <c r="G12" s="23"/>
      <c r="H12" s="34"/>
      <c r="I12" s="38"/>
      <c r="J12" s="39"/>
      <c r="K12" s="38"/>
    </row>
    <row r="13" spans="1:11" s="15" customFormat="1" ht="12.75">
      <c r="A13" s="14" t="s">
        <v>19</v>
      </c>
      <c r="B13" s="52">
        <v>91</v>
      </c>
      <c r="C13" s="28">
        <f>SUM(C14:C16)/3</f>
        <v>90.66666666666667</v>
      </c>
      <c r="D13" s="29">
        <f>IF(B13=0,"",C13/B13)</f>
        <v>0.9963369963369964</v>
      </c>
      <c r="E13" s="28">
        <f>SUM(E14:E16)/3</f>
        <v>24.333333333333332</v>
      </c>
      <c r="F13" s="30">
        <f>SUM(F14:F16)/3</f>
        <v>51.333333333333336</v>
      </c>
      <c r="G13" s="30">
        <f>SUM(G14:G16)/3</f>
        <v>15</v>
      </c>
      <c r="H13" s="31">
        <f>SUM(E13:G13)</f>
        <v>90.66666666666667</v>
      </c>
      <c r="I13" s="32">
        <f>IF(B13=0,"",H13/C13)</f>
        <v>1</v>
      </c>
      <c r="J13" s="33">
        <f>C13-H13</f>
        <v>0</v>
      </c>
      <c r="K13" s="32">
        <f>IF(B13=0,"",J13/C13)</f>
        <v>0</v>
      </c>
    </row>
    <row r="14" spans="1:11" s="21" customFormat="1" ht="12.75">
      <c r="A14" s="16" t="s">
        <v>13</v>
      </c>
      <c r="B14" s="51">
        <f>B13</f>
        <v>91</v>
      </c>
      <c r="C14" s="18">
        <v>91</v>
      </c>
      <c r="D14" s="37">
        <f>IF(B14=0,"",C14/B14)</f>
        <v>1</v>
      </c>
      <c r="E14" s="19">
        <v>21</v>
      </c>
      <c r="F14" s="20">
        <v>51</v>
      </c>
      <c r="G14" s="20">
        <v>19</v>
      </c>
      <c r="H14" s="34">
        <f>SUM(E14:G14)</f>
        <v>91</v>
      </c>
      <c r="I14" s="35">
        <f>IF(B14=0,"",H14/C14)</f>
        <v>1</v>
      </c>
      <c r="J14" s="36">
        <f>C14-H14</f>
        <v>0</v>
      </c>
      <c r="K14" s="35">
        <f>IF(B14=0,"",J14/C14)</f>
        <v>0</v>
      </c>
    </row>
    <row r="15" spans="1:11" s="21" customFormat="1" ht="12.75">
      <c r="A15" s="16" t="s">
        <v>14</v>
      </c>
      <c r="B15" s="51">
        <f>B14</f>
        <v>91</v>
      </c>
      <c r="C15" s="18">
        <v>91</v>
      </c>
      <c r="D15" s="37">
        <f>IF(B15=0,"",C15/B15)</f>
        <v>1</v>
      </c>
      <c r="E15" s="19">
        <v>27</v>
      </c>
      <c r="F15" s="20">
        <v>50</v>
      </c>
      <c r="G15" s="20">
        <v>14</v>
      </c>
      <c r="H15" s="34">
        <f>SUM(E15:G15)</f>
        <v>91</v>
      </c>
      <c r="I15" s="35">
        <f>IF(B15=0,"",H15/C15)</f>
        <v>1</v>
      </c>
      <c r="J15" s="36">
        <f>C15-H15</f>
        <v>0</v>
      </c>
      <c r="K15" s="35">
        <f>IF(B15=0,"",J15/C15)</f>
        <v>0</v>
      </c>
    </row>
    <row r="16" spans="1:11" s="21" customFormat="1" ht="12.75">
      <c r="A16" s="16" t="s">
        <v>15</v>
      </c>
      <c r="B16" s="51">
        <f>B15</f>
        <v>91</v>
      </c>
      <c r="C16" s="18">
        <v>90</v>
      </c>
      <c r="D16" s="37">
        <f>IF(B16=0,"",C16/B16)</f>
        <v>0.989010989010989</v>
      </c>
      <c r="E16" s="19">
        <v>25</v>
      </c>
      <c r="F16" s="20">
        <v>53</v>
      </c>
      <c r="G16" s="20">
        <v>12</v>
      </c>
      <c r="H16" s="34">
        <f>SUM(E16:G16)</f>
        <v>90</v>
      </c>
      <c r="I16" s="35">
        <f>IF(B16=0,"",H16/C16)</f>
        <v>1</v>
      </c>
      <c r="J16" s="36">
        <f>C16-H16</f>
        <v>0</v>
      </c>
      <c r="K16" s="35">
        <f>IF(B16=0,"",J16/C16)</f>
        <v>0</v>
      </c>
    </row>
    <row r="17" spans="1:11" s="21" customFormat="1" ht="12.75">
      <c r="A17" s="24"/>
      <c r="B17" s="24"/>
      <c r="C17" s="25"/>
      <c r="D17" s="42"/>
      <c r="E17" s="25"/>
      <c r="F17" s="26"/>
      <c r="G17" s="26"/>
      <c r="H17" s="40"/>
      <c r="I17" s="41"/>
      <c r="J17" s="42"/>
      <c r="K17" s="41"/>
    </row>
    <row r="18" s="3" customFormat="1" ht="12.75"/>
    <row r="19" s="3" customFormat="1" ht="12.75"/>
    <row r="20" s="3" customFormat="1" ht="12.75"/>
    <row r="21" s="3" customFormat="1" ht="12.75"/>
    <row r="22" s="3" customFormat="1" ht="12.75"/>
    <row r="23" s="3" customFormat="1" ht="12.75"/>
    <row r="24" s="3" customFormat="1" ht="12.75"/>
    <row r="25" s="3" customFormat="1" ht="12.75"/>
    <row r="26" s="3" customFormat="1" ht="12.75"/>
    <row r="27" s="3" customFormat="1" ht="12.75"/>
    <row r="28" s="3" customFormat="1" ht="12.75"/>
    <row r="29" s="3" customFormat="1" ht="12.75"/>
    <row r="30" s="3" customFormat="1" ht="12.75"/>
    <row r="31" s="3" customFormat="1" ht="12.75"/>
    <row r="32" s="3" customFormat="1" ht="12.75"/>
    <row r="33" s="3" customFormat="1" ht="12.75"/>
    <row r="34" s="3" customFormat="1" ht="12.75"/>
    <row r="35" s="3" customFormat="1" ht="12.75"/>
    <row r="36" s="3" customFormat="1" ht="12.75"/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</sheetData>
  <sheetProtection password="CB95" sheet="1" objects="1" scenarios="1"/>
  <mergeCells count="1">
    <mergeCell ref="E4:K4"/>
  </mergeCells>
  <printOptions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Header>&amp;L&amp;"Times New Roman,Fet"NACKA KOMMUN
&amp;"Times New Roman,Normal"Stadsledningskontoret&amp;C&amp;A&amp;R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4"/>
  </sheetPr>
  <dimension ref="A1:K17"/>
  <sheetViews>
    <sheetView showZeros="0" workbookViewId="0" topLeftCell="A1">
      <selection activeCell="F2" sqref="F2"/>
    </sheetView>
  </sheetViews>
  <sheetFormatPr defaultColWidth="9.00390625" defaultRowHeight="15.75"/>
  <cols>
    <col min="1" max="1" width="22.375" style="2" customWidth="1"/>
    <col min="2" max="11" width="7.875" style="2" customWidth="1"/>
    <col min="12" max="12" width="7.625" style="2" customWidth="1"/>
    <col min="13" max="16384" width="9.00390625" style="2" customWidth="1"/>
  </cols>
  <sheetData>
    <row r="1" ht="18.75">
      <c r="A1" s="1" t="str">
        <f>Totalt!A1</f>
        <v>Resultat på ämnesprov i skolår 9 vårterminen 2004</v>
      </c>
    </row>
    <row r="2" s="3" customFormat="1" ht="12.75"/>
    <row r="3" s="3" customFormat="1" ht="12.75">
      <c r="A3" s="4" t="s">
        <v>21</v>
      </c>
    </row>
    <row r="4" spans="2:11" s="5" customFormat="1" ht="12.75">
      <c r="B4" s="3"/>
      <c r="C4" s="3"/>
      <c r="D4" s="3"/>
      <c r="E4" s="73" t="s">
        <v>4</v>
      </c>
      <c r="F4" s="74"/>
      <c r="G4" s="74"/>
      <c r="H4" s="74"/>
      <c r="I4" s="74"/>
      <c r="J4" s="74"/>
      <c r="K4" s="75"/>
    </row>
    <row r="5" spans="1:11" s="13" customFormat="1" ht="56.25">
      <c r="A5" s="6" t="s">
        <v>0</v>
      </c>
      <c r="B5" s="7" t="s">
        <v>1</v>
      </c>
      <c r="C5" s="8" t="s">
        <v>2</v>
      </c>
      <c r="D5" s="9" t="s">
        <v>3</v>
      </c>
      <c r="E5" s="8" t="s">
        <v>7</v>
      </c>
      <c r="F5" s="10" t="s">
        <v>6</v>
      </c>
      <c r="G5" s="10" t="s">
        <v>5</v>
      </c>
      <c r="H5" s="10" t="s">
        <v>8</v>
      </c>
      <c r="I5" s="11" t="s">
        <v>9</v>
      </c>
      <c r="J5" s="12" t="s">
        <v>10</v>
      </c>
      <c r="K5" s="11" t="s">
        <v>11</v>
      </c>
    </row>
    <row r="6" spans="1:11" s="15" customFormat="1" ht="12.75">
      <c r="A6" s="14" t="s">
        <v>20</v>
      </c>
      <c r="B6" s="52">
        <v>96</v>
      </c>
      <c r="C6" s="28">
        <f>SUM(C7:C9)/3</f>
        <v>92.66666666666667</v>
      </c>
      <c r="D6" s="29">
        <f>IF(B6=0,"",C6/B6)</f>
        <v>0.9652777777777778</v>
      </c>
      <c r="E6" s="28">
        <f>SUM(E7:E9)/3</f>
        <v>39</v>
      </c>
      <c r="F6" s="30">
        <f>SUM(F7:F9)/3</f>
        <v>36.666666666666664</v>
      </c>
      <c r="G6" s="30">
        <f>SUM(G7:G9)/3</f>
        <v>12.666666666666666</v>
      </c>
      <c r="H6" s="31">
        <f>SUM(E6:G6)</f>
        <v>88.33333333333333</v>
      </c>
      <c r="I6" s="32">
        <f>IF(B6=0,"",H6/C6)</f>
        <v>0.9532374100719423</v>
      </c>
      <c r="J6" s="33">
        <f>C6-H6</f>
        <v>4.333333333333343</v>
      </c>
      <c r="K6" s="32">
        <f>IF(B6=0,"",J6/C6)</f>
        <v>0.04676258992805765</v>
      </c>
    </row>
    <row r="7" spans="1:11" s="21" customFormat="1" ht="12.75">
      <c r="A7" s="16" t="s">
        <v>13</v>
      </c>
      <c r="B7" s="51">
        <f>B6</f>
        <v>96</v>
      </c>
      <c r="C7" s="18">
        <v>93</v>
      </c>
      <c r="D7" s="37">
        <f>IF(B7=0,"",C7/B7)</f>
        <v>0.96875</v>
      </c>
      <c r="E7" s="19">
        <v>38</v>
      </c>
      <c r="F7" s="20">
        <v>34</v>
      </c>
      <c r="G7" s="20">
        <v>14</v>
      </c>
      <c r="H7" s="34">
        <f>SUM(E7:G7)</f>
        <v>86</v>
      </c>
      <c r="I7" s="35">
        <f>IF(B7=0,"",H7/C7)</f>
        <v>0.9247311827956989</v>
      </c>
      <c r="J7" s="36">
        <f>C7-H7</f>
        <v>7</v>
      </c>
      <c r="K7" s="35">
        <f>IF(B7=0,"",J7/C7)</f>
        <v>0.07526881720430108</v>
      </c>
    </row>
    <row r="8" spans="1:11" s="21" customFormat="1" ht="12.75">
      <c r="A8" s="16" t="s">
        <v>14</v>
      </c>
      <c r="B8" s="51">
        <f>B7</f>
        <v>96</v>
      </c>
      <c r="C8" s="18">
        <v>92</v>
      </c>
      <c r="D8" s="37">
        <f>IF(B8=0,"",C8/B8)</f>
        <v>0.9583333333333334</v>
      </c>
      <c r="E8" s="19">
        <v>36</v>
      </c>
      <c r="F8" s="20">
        <v>38</v>
      </c>
      <c r="G8" s="20">
        <v>15</v>
      </c>
      <c r="H8" s="34">
        <f>SUM(E8:G8)</f>
        <v>89</v>
      </c>
      <c r="I8" s="35">
        <f>IF(B8=0,"",H8/C8)</f>
        <v>0.967391304347826</v>
      </c>
      <c r="J8" s="36">
        <f>C8-H8</f>
        <v>3</v>
      </c>
      <c r="K8" s="35">
        <f>IF(B8=0,"",J8/C8)</f>
        <v>0.03260869565217391</v>
      </c>
    </row>
    <row r="9" spans="1:11" s="21" customFormat="1" ht="12.75">
      <c r="A9" s="16" t="s">
        <v>15</v>
      </c>
      <c r="B9" s="51">
        <f>B8</f>
        <v>96</v>
      </c>
      <c r="C9" s="18">
        <v>93</v>
      </c>
      <c r="D9" s="37">
        <f>IF(B9=0,"",C9/B9)</f>
        <v>0.96875</v>
      </c>
      <c r="E9" s="19">
        <v>43</v>
      </c>
      <c r="F9" s="20">
        <v>38</v>
      </c>
      <c r="G9" s="20">
        <v>9</v>
      </c>
      <c r="H9" s="34">
        <f>SUM(E9:G9)</f>
        <v>90</v>
      </c>
      <c r="I9" s="35">
        <f>IF(B9=0,"",H9/C9)</f>
        <v>0.967741935483871</v>
      </c>
      <c r="J9" s="36">
        <f>C9-H9</f>
        <v>3</v>
      </c>
      <c r="K9" s="35">
        <f>IF(B9=0,"",J9/C9)</f>
        <v>0.03225806451612903</v>
      </c>
    </row>
    <row r="10" spans="1:11" s="21" customFormat="1" ht="12.75">
      <c r="A10" s="22"/>
      <c r="B10" s="17"/>
      <c r="C10" s="18"/>
      <c r="D10" s="39"/>
      <c r="E10" s="18"/>
      <c r="F10" s="23"/>
      <c r="G10" s="23"/>
      <c r="H10" s="34"/>
      <c r="I10" s="38"/>
      <c r="J10" s="39"/>
      <c r="K10" s="38"/>
    </row>
    <row r="11" spans="1:11" s="15" customFormat="1" ht="12.75">
      <c r="A11" s="14" t="s">
        <v>17</v>
      </c>
      <c r="B11" s="54">
        <v>96</v>
      </c>
      <c r="C11" s="53">
        <v>92</v>
      </c>
      <c r="D11" s="29">
        <f>IF(B11=0,"",C11/B11)</f>
        <v>0.9583333333333334</v>
      </c>
      <c r="E11" s="53">
        <v>45</v>
      </c>
      <c r="F11" s="55">
        <v>27</v>
      </c>
      <c r="G11" s="55">
        <v>12</v>
      </c>
      <c r="H11" s="56">
        <f>SUM(E11:G11)</f>
        <v>84</v>
      </c>
      <c r="I11" s="32">
        <f>IF(B11=0,"",H11/C11)</f>
        <v>0.9130434782608695</v>
      </c>
      <c r="J11" s="33">
        <f>C11-H11</f>
        <v>8</v>
      </c>
      <c r="K11" s="32">
        <f>IF(B11=0,"",J11/C11)</f>
        <v>0.08695652173913043</v>
      </c>
    </row>
    <row r="12" spans="1:11" s="21" customFormat="1" ht="12.75">
      <c r="A12" s="22"/>
      <c r="B12" s="17"/>
      <c r="C12" s="18"/>
      <c r="D12" s="39"/>
      <c r="E12" s="18"/>
      <c r="F12" s="23"/>
      <c r="G12" s="23"/>
      <c r="H12" s="34"/>
      <c r="I12" s="38"/>
      <c r="J12" s="39"/>
      <c r="K12" s="38"/>
    </row>
    <row r="13" spans="1:11" s="15" customFormat="1" ht="12.75">
      <c r="A13" s="14" t="s">
        <v>19</v>
      </c>
      <c r="B13" s="52">
        <v>96</v>
      </c>
      <c r="C13" s="28">
        <f>SUM(C14:C16)/3</f>
        <v>92</v>
      </c>
      <c r="D13" s="29">
        <f>IF(B13=0,"",C13/B13)</f>
        <v>0.9583333333333334</v>
      </c>
      <c r="E13" s="28">
        <f>SUM(E14:E16)/3</f>
        <v>37</v>
      </c>
      <c r="F13" s="30">
        <f>SUM(F14:F16)/3</f>
        <v>42.333333333333336</v>
      </c>
      <c r="G13" s="30">
        <f>SUM(G14:G16)/3</f>
        <v>11</v>
      </c>
      <c r="H13" s="31">
        <f>SUM(E13:G13)</f>
        <v>90.33333333333334</v>
      </c>
      <c r="I13" s="32">
        <f>IF(B13=0,"",H13/C13)</f>
        <v>0.9818840579710146</v>
      </c>
      <c r="J13" s="33">
        <f>C13-H13</f>
        <v>1.6666666666666572</v>
      </c>
      <c r="K13" s="32">
        <f>IF(B13=0,"",J13/C13)</f>
        <v>0.018115942028985404</v>
      </c>
    </row>
    <row r="14" spans="1:11" s="21" customFormat="1" ht="12.75">
      <c r="A14" s="16" t="s">
        <v>13</v>
      </c>
      <c r="B14" s="51">
        <f>B13</f>
        <v>96</v>
      </c>
      <c r="C14" s="18">
        <v>91</v>
      </c>
      <c r="D14" s="37">
        <f>IF(B14=0,"",C14/B14)</f>
        <v>0.9479166666666666</v>
      </c>
      <c r="E14" s="19">
        <v>36</v>
      </c>
      <c r="F14" s="20">
        <v>43</v>
      </c>
      <c r="G14" s="20">
        <v>12</v>
      </c>
      <c r="H14" s="34">
        <f>SUM(E14:G14)</f>
        <v>91</v>
      </c>
      <c r="I14" s="35">
        <f>IF(B14=0,"",H14/C14)</f>
        <v>1</v>
      </c>
      <c r="J14" s="36">
        <f>C14-H14</f>
        <v>0</v>
      </c>
      <c r="K14" s="35">
        <f>IF(B14=0,"",J14/C14)</f>
        <v>0</v>
      </c>
    </row>
    <row r="15" spans="1:11" s="21" customFormat="1" ht="12.75">
      <c r="A15" s="16" t="s">
        <v>14</v>
      </c>
      <c r="B15" s="51">
        <f>B14</f>
        <v>96</v>
      </c>
      <c r="C15" s="18">
        <v>92</v>
      </c>
      <c r="D15" s="37">
        <f>IF(B15=0,"",C15/B15)</f>
        <v>0.9583333333333334</v>
      </c>
      <c r="E15" s="19">
        <v>36</v>
      </c>
      <c r="F15" s="20">
        <v>42</v>
      </c>
      <c r="G15" s="20">
        <v>11</v>
      </c>
      <c r="H15" s="34">
        <f>SUM(E15:G15)</f>
        <v>89</v>
      </c>
      <c r="I15" s="35">
        <f>IF(B15=0,"",H15/C15)</f>
        <v>0.967391304347826</v>
      </c>
      <c r="J15" s="36">
        <f>C15-H15</f>
        <v>3</v>
      </c>
      <c r="K15" s="35">
        <f>IF(B15=0,"",J15/C15)</f>
        <v>0.03260869565217391</v>
      </c>
    </row>
    <row r="16" spans="1:11" s="21" customFormat="1" ht="12.75">
      <c r="A16" s="16" t="s">
        <v>15</v>
      </c>
      <c r="B16" s="51">
        <f>B15</f>
        <v>96</v>
      </c>
      <c r="C16" s="18">
        <v>93</v>
      </c>
      <c r="D16" s="37">
        <f>IF(B16=0,"",C16/B16)</f>
        <v>0.96875</v>
      </c>
      <c r="E16" s="19">
        <v>39</v>
      </c>
      <c r="F16" s="20">
        <v>42</v>
      </c>
      <c r="G16" s="20">
        <v>10</v>
      </c>
      <c r="H16" s="34">
        <f>SUM(E16:G16)</f>
        <v>91</v>
      </c>
      <c r="I16" s="35">
        <f>IF(B16=0,"",H16/C16)</f>
        <v>0.978494623655914</v>
      </c>
      <c r="J16" s="36">
        <f>C16-H16</f>
        <v>2</v>
      </c>
      <c r="K16" s="35">
        <f>IF(B16=0,"",J16/C16)</f>
        <v>0.021505376344086023</v>
      </c>
    </row>
    <row r="17" spans="1:11" s="21" customFormat="1" ht="12.75">
      <c r="A17" s="24"/>
      <c r="B17" s="24"/>
      <c r="C17" s="25"/>
      <c r="D17" s="42"/>
      <c r="E17" s="25"/>
      <c r="F17" s="26"/>
      <c r="G17" s="26"/>
      <c r="H17" s="40"/>
      <c r="I17" s="41"/>
      <c r="J17" s="42"/>
      <c r="K17" s="41"/>
    </row>
    <row r="18" s="3" customFormat="1" ht="12.75"/>
    <row r="19" s="3" customFormat="1" ht="12.75"/>
    <row r="20" s="3" customFormat="1" ht="12.75"/>
    <row r="21" s="3" customFormat="1" ht="12.75"/>
    <row r="22" s="3" customFormat="1" ht="12.75"/>
    <row r="23" s="3" customFormat="1" ht="12.75"/>
    <row r="24" s="3" customFormat="1" ht="12.75"/>
    <row r="25" s="3" customFormat="1" ht="12.75"/>
    <row r="26" s="3" customFormat="1" ht="12.75"/>
    <row r="27" s="3" customFormat="1" ht="12.75"/>
    <row r="28" s="3" customFormat="1" ht="12.75"/>
    <row r="29" s="3" customFormat="1" ht="12.75"/>
    <row r="30" s="3" customFormat="1" ht="12.75"/>
    <row r="31" s="3" customFormat="1" ht="12.75"/>
    <row r="32" s="3" customFormat="1" ht="12.75"/>
    <row r="33" s="3" customFormat="1" ht="12.75"/>
    <row r="34" s="3" customFormat="1" ht="12.75"/>
    <row r="35" s="3" customFormat="1" ht="12.75"/>
    <row r="36" s="3" customFormat="1" ht="12.75"/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</sheetData>
  <sheetProtection password="CB95" sheet="1" objects="1" scenarios="1"/>
  <mergeCells count="1">
    <mergeCell ref="E4:K4"/>
  </mergeCells>
  <printOptions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Header>&amp;L&amp;"Times New Roman,Fet"NACKA KOMMUN
&amp;"Times New Roman,Normal"Stadsledningskontoret&amp;C&amp;A&amp;R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</sheetPr>
  <dimension ref="A1:K17"/>
  <sheetViews>
    <sheetView workbookViewId="0" topLeftCell="A1">
      <selection activeCell="A19" sqref="A19"/>
    </sheetView>
  </sheetViews>
  <sheetFormatPr defaultColWidth="9.00390625" defaultRowHeight="15.75"/>
  <cols>
    <col min="1" max="1" width="21.00390625" style="2" customWidth="1"/>
    <col min="2" max="11" width="7.875" style="2" customWidth="1"/>
    <col min="12" max="12" width="7.625" style="2" customWidth="1"/>
    <col min="13" max="16384" width="9.00390625" style="2" customWidth="1"/>
  </cols>
  <sheetData>
    <row r="1" ht="18.75">
      <c r="A1" s="1" t="s">
        <v>12</v>
      </c>
    </row>
    <row r="2" s="3" customFormat="1" ht="12.75"/>
    <row r="3" s="3" customFormat="1" ht="12.75">
      <c r="A3" s="4"/>
    </row>
    <row r="4" spans="2:11" s="5" customFormat="1" ht="12.75">
      <c r="B4" s="3"/>
      <c r="C4" s="3"/>
      <c r="D4" s="3"/>
      <c r="E4" s="73" t="s">
        <v>4</v>
      </c>
      <c r="F4" s="74"/>
      <c r="G4" s="74"/>
      <c r="H4" s="74"/>
      <c r="I4" s="74"/>
      <c r="J4" s="74"/>
      <c r="K4" s="75"/>
    </row>
    <row r="5" spans="1:11" s="13" customFormat="1" ht="56.25">
      <c r="A5" s="6" t="s">
        <v>0</v>
      </c>
      <c r="B5" s="7" t="s">
        <v>1</v>
      </c>
      <c r="C5" s="8" t="s">
        <v>2</v>
      </c>
      <c r="D5" s="9" t="s">
        <v>3</v>
      </c>
      <c r="E5" s="8" t="s">
        <v>7</v>
      </c>
      <c r="F5" s="10" t="s">
        <v>6</v>
      </c>
      <c r="G5" s="10" t="s">
        <v>5</v>
      </c>
      <c r="H5" s="10" t="s">
        <v>8</v>
      </c>
      <c r="I5" s="11" t="s">
        <v>9</v>
      </c>
      <c r="J5" s="12" t="s">
        <v>10</v>
      </c>
      <c r="K5" s="11" t="s">
        <v>11</v>
      </c>
    </row>
    <row r="6" spans="1:11" s="15" customFormat="1" ht="12.75">
      <c r="A6" s="14" t="s">
        <v>18</v>
      </c>
      <c r="B6" s="57">
        <f>SUM(Björknässkolan:Stavsborgsskolan!B6)</f>
        <v>1037</v>
      </c>
      <c r="C6" s="28">
        <f>SUM(Björknässkolan:Stavsborgsskolan!C6)</f>
        <v>996.3333333333333</v>
      </c>
      <c r="D6" s="29">
        <f>IF(B6=0,"",C6/B6)</f>
        <v>0.9607843137254901</v>
      </c>
      <c r="E6" s="28">
        <f>SUM(Björknässkolan:Stavsborgsskolan!E6)</f>
        <v>360.3333333333333</v>
      </c>
      <c r="F6" s="30">
        <f>SUM(Björknässkolan:Stavsborgsskolan!F6)</f>
        <v>415</v>
      </c>
      <c r="G6" s="30">
        <f>SUM(Björknässkolan:Stavsborgsskolan!G6)</f>
        <v>176</v>
      </c>
      <c r="H6" s="31">
        <f>SUM(Björknässkolan:Stavsborgsskolan!H6)</f>
        <v>951.3333333333334</v>
      </c>
      <c r="I6" s="32">
        <f>IF(B6=0,"",H6/C6)</f>
        <v>0.9548343927735029</v>
      </c>
      <c r="J6" s="33">
        <f>C6-H6</f>
        <v>44.999999999999886</v>
      </c>
      <c r="K6" s="32">
        <f>IF(B6=0,"",J6/C6)</f>
        <v>0.04516560722649705</v>
      </c>
    </row>
    <row r="7" spans="1:11" s="21" customFormat="1" ht="12.75">
      <c r="A7" s="16" t="s">
        <v>13</v>
      </c>
      <c r="B7" s="68">
        <f>SUM(Björknässkolan:Stavsborgsskolan!B7)</f>
        <v>1037</v>
      </c>
      <c r="C7" s="60">
        <f>SUM(Björknässkolan:Stavsborgsskolan!C7)</f>
        <v>991</v>
      </c>
      <c r="D7" s="37">
        <f aca="true" t="shared" si="0" ref="D7:D16">IF(B7=0,"",C7/B7)</f>
        <v>0.9556412729026037</v>
      </c>
      <c r="E7" s="47">
        <f>SUM(Björknässkolan:Stavsborgsskolan!E7)</f>
        <v>408</v>
      </c>
      <c r="F7" s="48">
        <f>SUM(Björknässkolan:Stavsborgsskolan!F7)</f>
        <v>369</v>
      </c>
      <c r="G7" s="48">
        <f>SUM(Björknässkolan:Stavsborgsskolan!G7)</f>
        <v>138</v>
      </c>
      <c r="H7" s="34">
        <f>SUM(Björknässkolan:Stavsborgsskolan!H7)</f>
        <v>915</v>
      </c>
      <c r="I7" s="35">
        <f aca="true" t="shared" si="1" ref="I7:I16">IF(B7=0,"",H7/C7)</f>
        <v>0.9233097880928355</v>
      </c>
      <c r="J7" s="36">
        <f aca="true" t="shared" si="2" ref="J7:J16">C7-H7</f>
        <v>76</v>
      </c>
      <c r="K7" s="35">
        <f aca="true" t="shared" si="3" ref="K7:K16">IF(B7=0,"",J7/C7)</f>
        <v>0.07669021190716448</v>
      </c>
    </row>
    <row r="8" spans="1:11" s="21" customFormat="1" ht="12.75">
      <c r="A8" s="16" t="s">
        <v>14</v>
      </c>
      <c r="B8" s="43">
        <f>SUM(Björknässkolan:Stavsborgsskolan!B8)</f>
        <v>1037</v>
      </c>
      <c r="C8" s="60">
        <f>SUM(Björknässkolan:Stavsborgsskolan!C8)</f>
        <v>991</v>
      </c>
      <c r="D8" s="37">
        <f t="shared" si="0"/>
        <v>0.9556412729026037</v>
      </c>
      <c r="E8" s="47">
        <f>SUM(Björknässkolan:Stavsborgsskolan!E8)</f>
        <v>309</v>
      </c>
      <c r="F8" s="48">
        <f>SUM(Björknässkolan:Stavsborgsskolan!F8)</f>
        <v>448</v>
      </c>
      <c r="G8" s="48">
        <f>SUM(Björknässkolan:Stavsborgsskolan!G8)</f>
        <v>212</v>
      </c>
      <c r="H8" s="61">
        <f>SUM(Björknässkolan:Stavsborgsskolan!H8)</f>
        <v>969</v>
      </c>
      <c r="I8" s="35">
        <f t="shared" si="1"/>
        <v>0.9778002018163471</v>
      </c>
      <c r="J8" s="36">
        <f t="shared" si="2"/>
        <v>22</v>
      </c>
      <c r="K8" s="35">
        <f t="shared" si="3"/>
        <v>0.022199798183652877</v>
      </c>
    </row>
    <row r="9" spans="1:11" s="21" customFormat="1" ht="12.75">
      <c r="A9" s="16" t="s">
        <v>15</v>
      </c>
      <c r="B9" s="43">
        <f>SUM(Björknässkolan:Stavsborgsskolan!B9)</f>
        <v>1037</v>
      </c>
      <c r="C9" s="44">
        <f>SUM(Björknässkolan:Stavsborgsskolan!C9)</f>
        <v>1007</v>
      </c>
      <c r="D9" s="37">
        <f t="shared" si="0"/>
        <v>0.9710703953712633</v>
      </c>
      <c r="E9" s="47">
        <f>SUM(Björknässkolan:Stavsborgsskolan!E9)</f>
        <v>364</v>
      </c>
      <c r="F9" s="48">
        <f>SUM(Björknässkolan:Stavsborgsskolan!F9)</f>
        <v>428</v>
      </c>
      <c r="G9" s="48">
        <f>SUM(Björknässkolan:Stavsborgsskolan!G9)</f>
        <v>178</v>
      </c>
      <c r="H9" s="34">
        <f>SUM(Björknässkolan:Stavsborgsskolan!H9)</f>
        <v>970</v>
      </c>
      <c r="I9" s="35">
        <f t="shared" si="1"/>
        <v>0.9632571996027806</v>
      </c>
      <c r="J9" s="36">
        <f t="shared" si="2"/>
        <v>37</v>
      </c>
      <c r="K9" s="35">
        <f t="shared" si="3"/>
        <v>0.036742800397219465</v>
      </c>
    </row>
    <row r="10" spans="1:11" s="21" customFormat="1" ht="12.75">
      <c r="A10" s="22"/>
      <c r="B10" s="43"/>
      <c r="C10" s="44"/>
      <c r="D10" s="39"/>
      <c r="E10" s="44"/>
      <c r="F10" s="49"/>
      <c r="G10" s="49"/>
      <c r="H10" s="34"/>
      <c r="I10" s="38"/>
      <c r="J10" s="39"/>
      <c r="K10" s="38">
        <f t="shared" si="3"/>
      </c>
    </row>
    <row r="11" spans="1:11" s="15" customFormat="1" ht="12.75">
      <c r="A11" s="14" t="s">
        <v>17</v>
      </c>
      <c r="B11" s="57">
        <f>SUM(Björknässkolan:Stavsborgsskolan!B11)</f>
        <v>1037</v>
      </c>
      <c r="C11" s="58">
        <f>SUM(Björknässkolan:Stavsborgsskolan!C11)</f>
        <v>999</v>
      </c>
      <c r="D11" s="29">
        <f t="shared" si="0"/>
        <v>0.9633558341369335</v>
      </c>
      <c r="E11" s="58">
        <f>SUM(Björknässkolan:Stavsborgsskolan!E11)</f>
        <v>420</v>
      </c>
      <c r="F11" s="59">
        <f>SUM(Björknässkolan:Stavsborgsskolan!F11)</f>
        <v>282</v>
      </c>
      <c r="G11" s="59">
        <f>SUM(Björknässkolan:Stavsborgsskolan!G11)</f>
        <v>200</v>
      </c>
      <c r="H11" s="56">
        <f>SUM(Björknässkolan:Stavsborgsskolan!H11)</f>
        <v>902</v>
      </c>
      <c r="I11" s="32">
        <f t="shared" si="1"/>
        <v>0.9029029029029029</v>
      </c>
      <c r="J11" s="33">
        <f t="shared" si="2"/>
        <v>97</v>
      </c>
      <c r="K11" s="32">
        <f t="shared" si="3"/>
        <v>0.0970970970970971</v>
      </c>
    </row>
    <row r="12" spans="1:11" s="21" customFormat="1" ht="12.75">
      <c r="A12" s="22"/>
      <c r="B12" s="43"/>
      <c r="C12" s="44"/>
      <c r="D12" s="39"/>
      <c r="E12" s="44"/>
      <c r="F12" s="49"/>
      <c r="G12" s="49"/>
      <c r="H12" s="34"/>
      <c r="I12" s="38"/>
      <c r="J12" s="39"/>
      <c r="K12" s="38">
        <f t="shared" si="3"/>
      </c>
    </row>
    <row r="13" spans="1:11" s="15" customFormat="1" ht="12.75">
      <c r="A13" s="14" t="s">
        <v>16</v>
      </c>
      <c r="B13" s="27">
        <f>SUM(Björknässkolan:Stavsborgsskolan!B13)</f>
        <v>1037</v>
      </c>
      <c r="C13" s="28">
        <f>SUM(Björknässkolan:Stavsborgsskolan!C13)</f>
        <v>1009.3333333333333</v>
      </c>
      <c r="D13" s="29">
        <f t="shared" si="0"/>
        <v>0.973320475731276</v>
      </c>
      <c r="E13" s="28">
        <f>SUM(Björknässkolan:Stavsborgsskolan!E13)</f>
        <v>315.6666666666667</v>
      </c>
      <c r="F13" s="30">
        <f>SUM(Björknässkolan:Stavsborgsskolan!F13)</f>
        <v>465.3333333333333</v>
      </c>
      <c r="G13" s="30">
        <f>SUM(Björknässkolan:Stavsborgsskolan!G13)</f>
        <v>203.33333333333331</v>
      </c>
      <c r="H13" s="31">
        <f>SUM(Björknässkolan:Stavsborgsskolan!H13)</f>
        <v>984.3333333333333</v>
      </c>
      <c r="I13" s="32">
        <f t="shared" si="1"/>
        <v>0.9752311756935271</v>
      </c>
      <c r="J13" s="33">
        <f t="shared" si="2"/>
        <v>25</v>
      </c>
      <c r="K13" s="32">
        <f t="shared" si="3"/>
        <v>0.024768824306472922</v>
      </c>
    </row>
    <row r="14" spans="1:11" s="21" customFormat="1" ht="12.75">
      <c r="A14" s="16" t="s">
        <v>13</v>
      </c>
      <c r="B14" s="43">
        <f>SUM(Björknässkolan:Stavsborgsskolan!B14)</f>
        <v>1037</v>
      </c>
      <c r="C14" s="44">
        <f>SUM(Björknässkolan:Stavsborgsskolan!C14)</f>
        <v>1001</v>
      </c>
      <c r="D14" s="37">
        <f t="shared" si="0"/>
        <v>0.9652844744455159</v>
      </c>
      <c r="E14" s="47">
        <f>SUM(Björknässkolan:Stavsborgsskolan!E14)</f>
        <v>262</v>
      </c>
      <c r="F14" s="48">
        <f>SUM(Björknässkolan:Stavsborgsskolan!F14)</f>
        <v>447</v>
      </c>
      <c r="G14" s="48">
        <f>SUM(Björknässkolan:Stavsborgsskolan!G14)</f>
        <v>272</v>
      </c>
      <c r="H14" s="34">
        <f>SUM(Björknässkolan:Stavsborgsskolan!H14)</f>
        <v>981</v>
      </c>
      <c r="I14" s="35">
        <f t="shared" si="1"/>
        <v>0.98001998001998</v>
      </c>
      <c r="J14" s="36">
        <f t="shared" si="2"/>
        <v>20</v>
      </c>
      <c r="K14" s="35">
        <f t="shared" si="3"/>
        <v>0.01998001998001998</v>
      </c>
    </row>
    <row r="15" spans="1:11" s="21" customFormat="1" ht="12.75">
      <c r="A15" s="16" t="s">
        <v>14</v>
      </c>
      <c r="B15" s="68">
        <f>SUM(Björknässkolan:Stavsborgsskolan!B15)</f>
        <v>1037</v>
      </c>
      <c r="C15" s="60">
        <f>SUM(Björknässkolan:Stavsborgsskolan!C15)</f>
        <v>1016</v>
      </c>
      <c r="D15" s="37">
        <f t="shared" si="0"/>
        <v>0.9797492767598843</v>
      </c>
      <c r="E15" s="47">
        <f>SUM(Björknässkolan:Stavsborgsskolan!E15)</f>
        <v>335</v>
      </c>
      <c r="F15" s="48">
        <f>SUM(Björknässkolan:Stavsborgsskolan!F15)</f>
        <v>506</v>
      </c>
      <c r="G15" s="48">
        <f>SUM(Björknässkolan:Stavsborgsskolan!G15)</f>
        <v>142</v>
      </c>
      <c r="H15" s="34">
        <f>SUM(Björknässkolan:Stavsborgsskolan!H15)</f>
        <v>983</v>
      </c>
      <c r="I15" s="35">
        <f t="shared" si="1"/>
        <v>0.96751968503937</v>
      </c>
      <c r="J15" s="36">
        <f t="shared" si="2"/>
        <v>33</v>
      </c>
      <c r="K15" s="35">
        <f t="shared" si="3"/>
        <v>0.03248031496062992</v>
      </c>
    </row>
    <row r="16" spans="1:11" s="21" customFormat="1" ht="12.75">
      <c r="A16" s="16" t="s">
        <v>15</v>
      </c>
      <c r="B16" s="43">
        <f>SUM(Björknässkolan:Stavsborgsskolan!B16)</f>
        <v>1037</v>
      </c>
      <c r="C16" s="44">
        <f>SUM(Björknässkolan:Stavsborgsskolan!C16)</f>
        <v>1011</v>
      </c>
      <c r="D16" s="37">
        <f t="shared" si="0"/>
        <v>0.9749276759884281</v>
      </c>
      <c r="E16" s="47">
        <f>SUM(Björknässkolan:Stavsborgsskolan!E16)</f>
        <v>350</v>
      </c>
      <c r="F16" s="48">
        <f>SUM(Björknässkolan:Stavsborgsskolan!F16)</f>
        <v>443</v>
      </c>
      <c r="G16" s="48">
        <f>SUM(Björknässkolan:Stavsborgsskolan!G16)</f>
        <v>196</v>
      </c>
      <c r="H16" s="34">
        <f>SUM(Björknässkolan:Stavsborgsskolan!H16)</f>
        <v>989</v>
      </c>
      <c r="I16" s="35">
        <f t="shared" si="1"/>
        <v>0.9782393669634025</v>
      </c>
      <c r="J16" s="36">
        <f t="shared" si="2"/>
        <v>22</v>
      </c>
      <c r="K16" s="35">
        <f t="shared" si="3"/>
        <v>0.021760633036597428</v>
      </c>
    </row>
    <row r="17" spans="1:11" s="21" customFormat="1" ht="12.75">
      <c r="A17" s="24"/>
      <c r="B17" s="45"/>
      <c r="C17" s="46"/>
      <c r="D17" s="42"/>
      <c r="E17" s="46"/>
      <c r="F17" s="50"/>
      <c r="G17" s="50"/>
      <c r="H17" s="40"/>
      <c r="I17" s="41"/>
      <c r="J17" s="42"/>
      <c r="K17" s="41"/>
    </row>
    <row r="18" s="3" customFormat="1" ht="12.75"/>
    <row r="19" s="3" customFormat="1" ht="12.75"/>
    <row r="20" s="3" customFormat="1" ht="12.75"/>
    <row r="21" s="3" customFormat="1" ht="12.75"/>
    <row r="22" s="3" customFormat="1" ht="12.75"/>
    <row r="23" s="3" customFormat="1" ht="12.75"/>
    <row r="24" s="3" customFormat="1" ht="12.75"/>
    <row r="25" s="3" customFormat="1" ht="12.75"/>
    <row r="26" s="3" customFormat="1" ht="12.75"/>
    <row r="27" s="3" customFormat="1" ht="12.75"/>
    <row r="28" s="3" customFormat="1" ht="12.75"/>
    <row r="29" s="3" customFormat="1" ht="12.75"/>
    <row r="30" s="3" customFormat="1" ht="12.75"/>
    <row r="31" s="3" customFormat="1" ht="12.75"/>
    <row r="32" s="3" customFormat="1" ht="12.75"/>
    <row r="33" s="3" customFormat="1" ht="12.75"/>
    <row r="34" s="3" customFormat="1" ht="12.75"/>
    <row r="35" s="3" customFormat="1" ht="12.75"/>
    <row r="36" s="3" customFormat="1" ht="12.75"/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</sheetData>
  <sheetProtection/>
  <mergeCells count="1">
    <mergeCell ref="E4:K4"/>
  </mergeCells>
  <printOptions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Header>&amp;L&amp;"Times New Roman,Fet"NACKA KOMMUN
&amp;"Times New Roman,Normal"Stadsledningskontoret&amp;C&amp;A&amp;R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</sheetPr>
  <dimension ref="A1:H22"/>
  <sheetViews>
    <sheetView tabSelected="1" workbookViewId="0" topLeftCell="A1">
      <selection activeCell="D20" sqref="D20"/>
    </sheetView>
  </sheetViews>
  <sheetFormatPr defaultColWidth="9.00390625" defaultRowHeight="15.75"/>
  <cols>
    <col min="1" max="1" width="19.25390625" style="0" customWidth="1"/>
    <col min="2" max="7" width="8.875" style="0" customWidth="1"/>
  </cols>
  <sheetData>
    <row r="1" ht="18.75">
      <c r="A1" s="1" t="s">
        <v>22</v>
      </c>
    </row>
    <row r="3" spans="2:7" ht="15.75">
      <c r="B3" s="76" t="s">
        <v>38</v>
      </c>
      <c r="C3" s="76"/>
      <c r="D3" s="77" t="s">
        <v>19</v>
      </c>
      <c r="E3" s="77"/>
      <c r="F3" s="77" t="s">
        <v>24</v>
      </c>
      <c r="G3" s="77"/>
    </row>
    <row r="4" spans="1:7" s="63" customFormat="1" ht="29.25" customHeight="1">
      <c r="A4" s="65" t="s">
        <v>34</v>
      </c>
      <c r="B4" s="64" t="s">
        <v>36</v>
      </c>
      <c r="C4" s="64" t="s">
        <v>37</v>
      </c>
      <c r="D4" s="64" t="s">
        <v>36</v>
      </c>
      <c r="E4" s="64" t="s">
        <v>37</v>
      </c>
      <c r="F4" s="64" t="s">
        <v>36</v>
      </c>
      <c r="G4" s="64" t="s">
        <v>37</v>
      </c>
    </row>
    <row r="5" spans="1:7" ht="15.75">
      <c r="A5" s="70" t="s">
        <v>23</v>
      </c>
      <c r="B5" s="71">
        <f>Björknässkolan!$D$6</f>
        <v>0.9816849816849816</v>
      </c>
      <c r="C5" s="71">
        <f>Björknässkolan!$I$6</f>
        <v>0.9888059701492538</v>
      </c>
      <c r="D5" s="71">
        <f>Björknässkolan!$D$13</f>
        <v>0.9963369963369964</v>
      </c>
      <c r="E5" s="72">
        <f>Björknässkolan!$I$13</f>
        <v>1</v>
      </c>
      <c r="F5" s="71">
        <f>Björknässkolan!$D$11</f>
        <v>0.989010989010989</v>
      </c>
      <c r="G5" s="71">
        <f>Björknässkolan!$I$11</f>
        <v>0.9444444444444444</v>
      </c>
    </row>
    <row r="6" spans="1:7" ht="15.75">
      <c r="A6" s="70" t="s">
        <v>25</v>
      </c>
      <c r="B6" s="71">
        <f>'Eklidens skola'!$D$6</f>
        <v>0.9298245614035088</v>
      </c>
      <c r="C6" s="71">
        <f>'Eklidens skola'!$I$6</f>
        <v>0.9643605870020964</v>
      </c>
      <c r="D6" s="71">
        <f>'Eklidens skola'!$D$13</f>
        <v>0.9766081871345029</v>
      </c>
      <c r="E6" s="72">
        <f>'Eklidens skola'!$I$13</f>
        <v>0.9800399201596808</v>
      </c>
      <c r="F6" s="71">
        <f>'Eklidens skola'!$D$11</f>
        <v>0.9590643274853801</v>
      </c>
      <c r="G6" s="71">
        <f>'Eklidens skola'!$I$11</f>
        <v>0.9512195121951219</v>
      </c>
    </row>
    <row r="7" spans="1:7" ht="15.75">
      <c r="A7" s="70" t="s">
        <v>26</v>
      </c>
      <c r="B7" s="71">
        <f>'Internationella skolan i Nacka'!$D$6</f>
        <v>0.9653679653679653</v>
      </c>
      <c r="C7" s="71">
        <f>'Internationella skolan i Nacka'!$I$6</f>
        <v>0.8520179372197311</v>
      </c>
      <c r="D7" s="71">
        <f>'Internationella skolan i Nacka'!$D$13</f>
        <v>1</v>
      </c>
      <c r="E7" s="72">
        <f>'Internationella skolan i Nacka'!$I$13</f>
        <v>0.9437229437229436</v>
      </c>
      <c r="F7" s="71">
        <f>'Internationella skolan i Nacka'!$D$11</f>
        <v>0.961038961038961</v>
      </c>
      <c r="G7" s="71">
        <f>'Internationella skolan i Nacka'!$I$11</f>
        <v>0.8783783783783784</v>
      </c>
    </row>
    <row r="8" spans="1:7" ht="15.75">
      <c r="A8" s="70" t="s">
        <v>27</v>
      </c>
      <c r="B8" s="71">
        <f>Kunskapsskolan!$D$6</f>
        <v>0.9731800766283526</v>
      </c>
      <c r="C8" s="71">
        <f>Kunskapsskolan!$I$6</f>
        <v>0.8976377952755905</v>
      </c>
      <c r="D8" s="71">
        <f>Kunskapsskolan!$D$13</f>
        <v>0.946360153256705</v>
      </c>
      <c r="E8" s="72">
        <f>Kunskapsskolan!$I$13</f>
        <v>0.9433198380566801</v>
      </c>
      <c r="F8" s="71">
        <f>Kunskapsskolan!$D$11</f>
        <v>0.8735632183908046</v>
      </c>
      <c r="G8" s="71">
        <f>Kunskapsskolan!I11</f>
        <v>0.7763157894736842</v>
      </c>
    </row>
    <row r="9" spans="1:7" ht="15.75">
      <c r="A9" s="70" t="s">
        <v>28</v>
      </c>
      <c r="B9" s="71">
        <f>'Montessoriskolan Castello'!$D$6</f>
        <v>0.956989247311828</v>
      </c>
      <c r="C9" s="71">
        <f>'Montessoriskolan Castello'!$I$6</f>
        <v>0.9999999999999999</v>
      </c>
      <c r="D9" s="71">
        <f>'Montessoriskolan Castello'!$D$13</f>
        <v>1</v>
      </c>
      <c r="E9" s="72">
        <f>'Montessoriskolan Castello'!$I$13</f>
        <v>1</v>
      </c>
      <c r="F9" s="71">
        <f>'Montessoriskolan Castello'!$D$11</f>
        <v>1</v>
      </c>
      <c r="G9" s="71">
        <f>'Montessoriskolan Castello'!$I$11</f>
        <v>0.9354838709677419</v>
      </c>
    </row>
    <row r="10" spans="1:7" ht="15.75">
      <c r="A10" s="70" t="s">
        <v>29</v>
      </c>
      <c r="B10" s="71">
        <f>Myrsjöskolan!$D$6</f>
        <v>1</v>
      </c>
      <c r="C10" s="71">
        <f>Myrsjöskolan!$I$6</f>
        <v>0.9838383838383837</v>
      </c>
      <c r="D10" s="71">
        <f>Myrsjöskolan!$D$13</f>
        <v>0.997979797979798</v>
      </c>
      <c r="E10" s="72">
        <f>Myrsjöskolan!$I$13</f>
        <v>0.9817813765182188</v>
      </c>
      <c r="F10" s="71">
        <f>Myrsjöskolan!$D$11</f>
        <v>1</v>
      </c>
      <c r="G10" s="71">
        <f>Myrsjöskolan!$I$11</f>
        <v>0.9575757575757575</v>
      </c>
    </row>
    <row r="11" spans="1:7" ht="15.75">
      <c r="A11" s="70" t="s">
        <v>30</v>
      </c>
      <c r="B11" s="71">
        <f>'Nyholmska skolan'!$D$6</f>
        <v>0.8992248062015503</v>
      </c>
      <c r="C11" s="71">
        <f>'Nyholmska skolan'!$I$6</f>
        <v>0.9913793103448277</v>
      </c>
      <c r="D11" s="71">
        <f>'Nyholmska skolan'!$D$13</f>
        <v>0.9922480620155039</v>
      </c>
      <c r="E11" s="72">
        <f>'Nyholmska skolan'!$I$13</f>
        <v>0.9765625000000001</v>
      </c>
      <c r="F11" s="71">
        <f>'Nyholmska skolan'!$D$11</f>
        <v>0.9772727272727273</v>
      </c>
      <c r="G11" s="71">
        <f>'Nyholmska skolan'!$I$11</f>
        <v>0.8837209302325582</v>
      </c>
    </row>
    <row r="12" spans="1:7" ht="15.75">
      <c r="A12" s="70" t="s">
        <v>31</v>
      </c>
      <c r="B12" s="71">
        <f>Samskolan!$D$6</f>
        <v>0.9552238805970149</v>
      </c>
      <c r="C12" s="71">
        <f>Samskolan!$I$6</f>
        <v>0.9921875</v>
      </c>
      <c r="D12" s="71">
        <f>Samskolan!$D$13</f>
        <v>0.9776119402985075</v>
      </c>
      <c r="E12" s="72">
        <f>Samskolan!$I$13</f>
        <v>0.9643765903307889</v>
      </c>
      <c r="F12" s="71">
        <f>Samskolan!$D$11</f>
        <v>0.9398496240601504</v>
      </c>
      <c r="G12" s="71">
        <f>Samskolan!$I$11</f>
        <v>0.936</v>
      </c>
    </row>
    <row r="13" spans="1:7" ht="15.75">
      <c r="A13" s="70" t="s">
        <v>32</v>
      </c>
      <c r="B13" s="71">
        <f>'Skuru skola'!$D$6</f>
        <v>0.9507042253521126</v>
      </c>
      <c r="C13" s="71">
        <f>'Skuru skola'!$I$6</f>
        <v>0.9234567901234568</v>
      </c>
      <c r="D13" s="71">
        <f>'Skuru skola'!$D$13</f>
        <v>0.9225352112676056</v>
      </c>
      <c r="E13" s="72">
        <f>'Skuru skola'!$I$13</f>
        <v>0.9821882951653943</v>
      </c>
      <c r="F13" s="71">
        <f>'Skuru skola'!$D$11</f>
        <v>0.9788732394366197</v>
      </c>
      <c r="G13" s="71">
        <f>'Skuru skola'!$I$11</f>
        <v>0.7985611510791367</v>
      </c>
    </row>
    <row r="14" spans="1:7" ht="15.75">
      <c r="A14" s="70" t="s">
        <v>33</v>
      </c>
      <c r="B14" s="71">
        <f>Stavsborgsskolan!$D$6</f>
        <v>0.9652777777777778</v>
      </c>
      <c r="C14" s="71">
        <f>Stavsborgsskolan!$I$6</f>
        <v>0.9532374100719423</v>
      </c>
      <c r="D14" s="71">
        <f>Stavsborgsskolan!$D$13</f>
        <v>0.9583333333333334</v>
      </c>
      <c r="E14" s="72">
        <f>Stavsborgsskolan!$I$13</f>
        <v>0.9818840579710146</v>
      </c>
      <c r="F14" s="71">
        <f>Stavsborgsskolan!$D$11</f>
        <v>0.9583333333333334</v>
      </c>
      <c r="G14" s="71">
        <f>Stavsborgsskolan!$I$11</f>
        <v>0.9130434782608695</v>
      </c>
    </row>
    <row r="15" spans="1:7" s="62" customFormat="1" ht="18.75" customHeight="1">
      <c r="A15" s="66" t="s">
        <v>35</v>
      </c>
      <c r="B15" s="69">
        <f>Totalt!D6</f>
        <v>0.9607843137254901</v>
      </c>
      <c r="C15" s="69">
        <f>Totalt!I6</f>
        <v>0.9548343927735029</v>
      </c>
      <c r="D15" s="69">
        <f>Totalt!D13</f>
        <v>0.973320475731276</v>
      </c>
      <c r="E15" s="69">
        <f>Totalt!I13</f>
        <v>0.9752311756935271</v>
      </c>
      <c r="F15" s="69">
        <f>Totalt!D11</f>
        <v>0.9633558341369335</v>
      </c>
      <c r="G15" s="69">
        <f>Totalt!I11</f>
        <v>0.9029029029029029</v>
      </c>
    </row>
    <row r="22" ht="15.75">
      <c r="H22" s="67"/>
    </row>
  </sheetData>
  <mergeCells count="3">
    <mergeCell ref="B3:C3"/>
    <mergeCell ref="D3:E3"/>
    <mergeCell ref="F3:G3"/>
  </mergeCells>
  <printOptions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Header>&amp;L&amp;"Times New Roman,Fet"NACKA KOMMUN
&amp;"Times New Roman,Normal"Stadsledningskontoret&amp;C&amp;A&amp;R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K17"/>
  <sheetViews>
    <sheetView workbookViewId="0" topLeftCell="A1">
      <selection activeCell="M10" sqref="M10"/>
    </sheetView>
  </sheetViews>
  <sheetFormatPr defaultColWidth="9.00390625" defaultRowHeight="15.75"/>
  <cols>
    <col min="1" max="1" width="22.375" style="2" customWidth="1"/>
    <col min="2" max="11" width="7.875" style="2" customWidth="1"/>
    <col min="12" max="12" width="7.625" style="2" customWidth="1"/>
    <col min="13" max="16384" width="9.00390625" style="2" customWidth="1"/>
  </cols>
  <sheetData>
    <row r="1" ht="18.75">
      <c r="A1" s="1" t="str">
        <f>Totalt!A1</f>
        <v>Resultat på ämnesprov i skolår 9 vårterminen 2004</v>
      </c>
    </row>
    <row r="2" s="3" customFormat="1" ht="12.75"/>
    <row r="3" s="3" customFormat="1" ht="12.75">
      <c r="A3" s="4" t="s">
        <v>21</v>
      </c>
    </row>
    <row r="4" spans="2:11" s="5" customFormat="1" ht="12.75">
      <c r="B4" s="3"/>
      <c r="C4" s="3"/>
      <c r="D4" s="3"/>
      <c r="E4" s="73" t="s">
        <v>4</v>
      </c>
      <c r="F4" s="74"/>
      <c r="G4" s="74"/>
      <c r="H4" s="74"/>
      <c r="I4" s="74"/>
      <c r="J4" s="74"/>
      <c r="K4" s="75"/>
    </row>
    <row r="5" spans="1:11" s="13" customFormat="1" ht="56.25">
      <c r="A5" s="6" t="s">
        <v>0</v>
      </c>
      <c r="B5" s="7" t="s">
        <v>1</v>
      </c>
      <c r="C5" s="8" t="s">
        <v>2</v>
      </c>
      <c r="D5" s="9" t="s">
        <v>3</v>
      </c>
      <c r="E5" s="8" t="s">
        <v>7</v>
      </c>
      <c r="F5" s="10" t="s">
        <v>6</v>
      </c>
      <c r="G5" s="10" t="s">
        <v>5</v>
      </c>
      <c r="H5" s="10" t="s">
        <v>8</v>
      </c>
      <c r="I5" s="11" t="s">
        <v>9</v>
      </c>
      <c r="J5" s="12" t="s">
        <v>10</v>
      </c>
      <c r="K5" s="11" t="s">
        <v>11</v>
      </c>
    </row>
    <row r="6" spans="1:11" s="15" customFormat="1" ht="12.75">
      <c r="A6" s="14" t="s">
        <v>20</v>
      </c>
      <c r="B6" s="52">
        <v>171</v>
      </c>
      <c r="C6" s="28">
        <f>SUM(C7:C9)/3</f>
        <v>159</v>
      </c>
      <c r="D6" s="29">
        <f>IF(B6=0,"",C6/B6)</f>
        <v>0.9298245614035088</v>
      </c>
      <c r="E6" s="28">
        <f>SUM(E7:E9)/3</f>
        <v>70</v>
      </c>
      <c r="F6" s="30">
        <f>SUM(F7:F9)/3</f>
        <v>64.33333333333333</v>
      </c>
      <c r="G6" s="30">
        <f>SUM(G7:G9)/3</f>
        <v>19</v>
      </c>
      <c r="H6" s="31">
        <f>SUM(E6:G6)</f>
        <v>153.33333333333331</v>
      </c>
      <c r="I6" s="32">
        <f>IF(B6=0,"",H6/C6)</f>
        <v>0.9643605870020964</v>
      </c>
      <c r="J6" s="33">
        <f>C6-H6</f>
        <v>5.666666666666686</v>
      </c>
      <c r="K6" s="32">
        <f>IF(B6=0,"",J6/C6)</f>
        <v>0.035639412997903686</v>
      </c>
    </row>
    <row r="7" spans="1:11" s="21" customFormat="1" ht="12.75">
      <c r="A7" s="16" t="s">
        <v>13</v>
      </c>
      <c r="B7" s="51">
        <f>B6</f>
        <v>171</v>
      </c>
      <c r="C7" s="18">
        <v>161</v>
      </c>
      <c r="D7" s="37">
        <f>IF(B7=0,"",C7/B7)</f>
        <v>0.9415204678362573</v>
      </c>
      <c r="E7" s="19">
        <v>78</v>
      </c>
      <c r="F7" s="20">
        <v>53</v>
      </c>
      <c r="G7" s="20">
        <v>21</v>
      </c>
      <c r="H7" s="34">
        <f>SUM(E7:G7)</f>
        <v>152</v>
      </c>
      <c r="I7" s="35">
        <f>IF(B7=0,"",H7/C7)</f>
        <v>0.9440993788819876</v>
      </c>
      <c r="J7" s="36">
        <f>C7-H7</f>
        <v>9</v>
      </c>
      <c r="K7" s="35">
        <f>IF(B7=0,"",J7/C7)</f>
        <v>0.055900621118012424</v>
      </c>
    </row>
    <row r="8" spans="1:11" s="21" customFormat="1" ht="12.75">
      <c r="A8" s="16" t="s">
        <v>14</v>
      </c>
      <c r="B8" s="51">
        <f>B7</f>
        <v>171</v>
      </c>
      <c r="C8" s="18">
        <v>152</v>
      </c>
      <c r="D8" s="37">
        <f>IF(B8=0,"",C8/B8)</f>
        <v>0.8888888888888888</v>
      </c>
      <c r="E8" s="19">
        <v>61</v>
      </c>
      <c r="F8" s="20">
        <v>72</v>
      </c>
      <c r="G8" s="20">
        <v>19</v>
      </c>
      <c r="H8" s="34">
        <f>SUM(E8:G8)</f>
        <v>152</v>
      </c>
      <c r="I8" s="35">
        <f>IF(B8=0,"",H8/C8)</f>
        <v>1</v>
      </c>
      <c r="J8" s="36">
        <f>C8-H8</f>
        <v>0</v>
      </c>
      <c r="K8" s="35">
        <f>IF(B8=0,"",J8/C8)</f>
        <v>0</v>
      </c>
    </row>
    <row r="9" spans="1:11" s="21" customFormat="1" ht="12.75">
      <c r="A9" s="16" t="s">
        <v>15</v>
      </c>
      <c r="B9" s="51">
        <f>B8</f>
        <v>171</v>
      </c>
      <c r="C9" s="18">
        <v>164</v>
      </c>
      <c r="D9" s="37">
        <f>IF(B9=0,"",C9/B9)</f>
        <v>0.9590643274853801</v>
      </c>
      <c r="E9" s="19">
        <v>71</v>
      </c>
      <c r="F9" s="20">
        <v>68</v>
      </c>
      <c r="G9" s="20">
        <v>17</v>
      </c>
      <c r="H9" s="34">
        <f>SUM(E9:G9)</f>
        <v>156</v>
      </c>
      <c r="I9" s="35">
        <f>IF(B9=0,"",H9/C9)</f>
        <v>0.9512195121951219</v>
      </c>
      <c r="J9" s="36">
        <f>C9-H9</f>
        <v>8</v>
      </c>
      <c r="K9" s="35">
        <f>IF(B9=0,"",J9/C9)</f>
        <v>0.04878048780487805</v>
      </c>
    </row>
    <row r="10" spans="1:11" s="21" customFormat="1" ht="12.75">
      <c r="A10" s="22"/>
      <c r="B10" s="17"/>
      <c r="C10" s="18"/>
      <c r="D10" s="39"/>
      <c r="E10" s="18"/>
      <c r="F10" s="23"/>
      <c r="G10" s="23"/>
      <c r="H10" s="34"/>
      <c r="I10" s="38"/>
      <c r="J10" s="39"/>
      <c r="K10" s="38"/>
    </row>
    <row r="11" spans="1:11" s="15" customFormat="1" ht="12.75">
      <c r="A11" s="14" t="s">
        <v>17</v>
      </c>
      <c r="B11" s="54">
        <v>171</v>
      </c>
      <c r="C11" s="53">
        <v>164</v>
      </c>
      <c r="D11" s="29">
        <f>IF(B11=0,"",C11/B11)</f>
        <v>0.9590643274853801</v>
      </c>
      <c r="E11" s="53">
        <v>81</v>
      </c>
      <c r="F11" s="55">
        <v>44</v>
      </c>
      <c r="G11" s="55">
        <v>31</v>
      </c>
      <c r="H11" s="56">
        <f>SUM(E11:G11)</f>
        <v>156</v>
      </c>
      <c r="I11" s="32">
        <f>IF(B11=0,"",H11/C11)</f>
        <v>0.9512195121951219</v>
      </c>
      <c r="J11" s="33">
        <f>C11-H11</f>
        <v>8</v>
      </c>
      <c r="K11" s="32">
        <f>IF(B11=0,"",J11/C11)</f>
        <v>0.04878048780487805</v>
      </c>
    </row>
    <row r="12" spans="1:11" s="21" customFormat="1" ht="12.75">
      <c r="A12" s="22"/>
      <c r="B12" s="17"/>
      <c r="C12" s="18"/>
      <c r="D12" s="39"/>
      <c r="E12" s="18"/>
      <c r="F12" s="23"/>
      <c r="G12" s="23"/>
      <c r="H12" s="34"/>
      <c r="I12" s="38"/>
      <c r="J12" s="39"/>
      <c r="K12" s="38"/>
    </row>
    <row r="13" spans="1:11" s="15" customFormat="1" ht="12.75">
      <c r="A13" s="14" t="s">
        <v>19</v>
      </c>
      <c r="B13" s="52">
        <v>171</v>
      </c>
      <c r="C13" s="28">
        <f>SUM(C14:C16)/3</f>
        <v>167</v>
      </c>
      <c r="D13" s="29">
        <f>IF(B13=0,"",C13/B13)</f>
        <v>0.9766081871345029</v>
      </c>
      <c r="E13" s="28">
        <f>SUM(E14:E16)/3</f>
        <v>58.333333333333336</v>
      </c>
      <c r="F13" s="30">
        <f>SUM(F14:F16)/3</f>
        <v>74</v>
      </c>
      <c r="G13" s="30">
        <f>SUM(G14:G16)/3</f>
        <v>31.333333333333332</v>
      </c>
      <c r="H13" s="31">
        <f>SUM(E13:G13)</f>
        <v>163.66666666666669</v>
      </c>
      <c r="I13" s="32">
        <f>IF(B13=0,"",H13/C13)</f>
        <v>0.9800399201596808</v>
      </c>
      <c r="J13" s="33">
        <f>C13-H13</f>
        <v>3.3333333333333144</v>
      </c>
      <c r="K13" s="32">
        <f>IF(B13=0,"",J13/C13)</f>
        <v>0.019960079840319247</v>
      </c>
    </row>
    <row r="14" spans="1:11" s="21" customFormat="1" ht="12.75">
      <c r="A14" s="16" t="s">
        <v>13</v>
      </c>
      <c r="B14" s="51">
        <f>B13</f>
        <v>171</v>
      </c>
      <c r="C14" s="18">
        <v>167</v>
      </c>
      <c r="D14" s="37">
        <f>IF(B14=0,"",C14/B14)</f>
        <v>0.9766081871345029</v>
      </c>
      <c r="E14" s="19">
        <v>58</v>
      </c>
      <c r="F14" s="20">
        <v>72</v>
      </c>
      <c r="G14" s="20">
        <v>37</v>
      </c>
      <c r="H14" s="34">
        <f>SUM(E14:G14)</f>
        <v>167</v>
      </c>
      <c r="I14" s="35">
        <f>IF(B14=0,"",H14/C14)</f>
        <v>1</v>
      </c>
      <c r="J14" s="36">
        <f>C14-H14</f>
        <v>0</v>
      </c>
      <c r="K14" s="35">
        <f>IF(B14=0,"",J14/C14)</f>
        <v>0</v>
      </c>
    </row>
    <row r="15" spans="1:11" s="21" customFormat="1" ht="12.75">
      <c r="A15" s="16" t="s">
        <v>14</v>
      </c>
      <c r="B15" s="51">
        <f>B14</f>
        <v>171</v>
      </c>
      <c r="C15" s="18">
        <v>167</v>
      </c>
      <c r="D15" s="37">
        <f>IF(B15=0,"",C15/B15)</f>
        <v>0.9766081871345029</v>
      </c>
      <c r="E15" s="19">
        <v>52</v>
      </c>
      <c r="F15" s="20">
        <v>83</v>
      </c>
      <c r="G15" s="20">
        <v>25</v>
      </c>
      <c r="H15" s="34">
        <f>SUM(E15:G15)</f>
        <v>160</v>
      </c>
      <c r="I15" s="35">
        <f>IF(B15=0,"",H15/C15)</f>
        <v>0.9580838323353293</v>
      </c>
      <c r="J15" s="36">
        <f>C15-H15</f>
        <v>7</v>
      </c>
      <c r="K15" s="35">
        <f>IF(B15=0,"",J15/C15)</f>
        <v>0.041916167664670656</v>
      </c>
    </row>
    <row r="16" spans="1:11" s="21" customFormat="1" ht="12.75">
      <c r="A16" s="16" t="s">
        <v>15</v>
      </c>
      <c r="B16" s="51">
        <f>B15</f>
        <v>171</v>
      </c>
      <c r="C16" s="18">
        <v>167</v>
      </c>
      <c r="D16" s="37">
        <f>IF(B16=0,"",C16/B16)</f>
        <v>0.9766081871345029</v>
      </c>
      <c r="E16" s="19">
        <v>65</v>
      </c>
      <c r="F16" s="20">
        <v>67</v>
      </c>
      <c r="G16" s="20">
        <v>32</v>
      </c>
      <c r="H16" s="34">
        <f>SUM(E16:G16)</f>
        <v>164</v>
      </c>
      <c r="I16" s="35">
        <f>IF(B16=0,"",H16/C16)</f>
        <v>0.9820359281437125</v>
      </c>
      <c r="J16" s="36">
        <f>C16-H16</f>
        <v>3</v>
      </c>
      <c r="K16" s="35">
        <f>IF(B16=0,"",J16/C16)</f>
        <v>0.017964071856287425</v>
      </c>
    </row>
    <row r="17" spans="1:11" s="21" customFormat="1" ht="12.75">
      <c r="A17" s="24"/>
      <c r="B17" s="24"/>
      <c r="C17" s="25"/>
      <c r="D17" s="42"/>
      <c r="E17" s="25"/>
      <c r="F17" s="26"/>
      <c r="G17" s="26"/>
      <c r="H17" s="40"/>
      <c r="I17" s="41"/>
      <c r="J17" s="42"/>
      <c r="K17" s="41"/>
    </row>
    <row r="18" s="3" customFormat="1" ht="12.75"/>
    <row r="19" s="3" customFormat="1" ht="12.75"/>
    <row r="20" s="3" customFormat="1" ht="12.75"/>
    <row r="21" s="3" customFormat="1" ht="12.75"/>
    <row r="22" s="3" customFormat="1" ht="12.75"/>
    <row r="23" s="3" customFormat="1" ht="12.75"/>
    <row r="24" s="3" customFormat="1" ht="12.75"/>
    <row r="25" s="3" customFormat="1" ht="12.75"/>
    <row r="26" s="3" customFormat="1" ht="12.75"/>
    <row r="27" s="3" customFormat="1" ht="12.75"/>
    <row r="28" s="3" customFormat="1" ht="12.75"/>
    <row r="29" s="3" customFormat="1" ht="12.75"/>
    <row r="30" s="3" customFormat="1" ht="12.75"/>
    <row r="31" s="3" customFormat="1" ht="12.75"/>
    <row r="32" s="3" customFormat="1" ht="12.75"/>
    <row r="33" s="3" customFormat="1" ht="12.75"/>
    <row r="34" s="3" customFormat="1" ht="12.75"/>
    <row r="35" s="3" customFormat="1" ht="12.75"/>
    <row r="36" s="3" customFormat="1" ht="12.75"/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</sheetData>
  <sheetProtection password="CB95" sheet="1" objects="1" scenarios="1"/>
  <mergeCells count="1">
    <mergeCell ref="E4:K4"/>
  </mergeCells>
  <printOptions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Header>&amp;L&amp;"Times New Roman,Fet"NACKA KOMMUN
&amp;"Times New Roman,Normal"Stadsledningskontoret&amp;C&amp;A&amp;R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K17"/>
  <sheetViews>
    <sheetView workbookViewId="0" topLeftCell="A1">
      <selection activeCell="F22" sqref="F22"/>
    </sheetView>
  </sheetViews>
  <sheetFormatPr defaultColWidth="9.00390625" defaultRowHeight="15.75"/>
  <cols>
    <col min="1" max="1" width="22.375" style="2" customWidth="1"/>
    <col min="2" max="11" width="7.875" style="2" customWidth="1"/>
    <col min="12" max="12" width="7.625" style="2" customWidth="1"/>
    <col min="13" max="16384" width="9.00390625" style="2" customWidth="1"/>
  </cols>
  <sheetData>
    <row r="1" ht="18.75">
      <c r="A1" s="1" t="str">
        <f>Totalt!A1</f>
        <v>Resultat på ämnesprov i skolår 9 vårterminen 2004</v>
      </c>
    </row>
    <row r="2" s="3" customFormat="1" ht="12.75"/>
    <row r="3" s="3" customFormat="1" ht="12.75">
      <c r="A3" s="4" t="s">
        <v>21</v>
      </c>
    </row>
    <row r="4" spans="2:11" s="5" customFormat="1" ht="12.75">
      <c r="B4" s="3"/>
      <c r="C4" s="3"/>
      <c r="D4" s="3"/>
      <c r="E4" s="73" t="s">
        <v>4</v>
      </c>
      <c r="F4" s="74"/>
      <c r="G4" s="74"/>
      <c r="H4" s="74"/>
      <c r="I4" s="74"/>
      <c r="J4" s="74"/>
      <c r="K4" s="75"/>
    </row>
    <row r="5" spans="1:11" s="13" customFormat="1" ht="56.25">
      <c r="A5" s="6" t="s">
        <v>0</v>
      </c>
      <c r="B5" s="7" t="s">
        <v>1</v>
      </c>
      <c r="C5" s="8" t="s">
        <v>2</v>
      </c>
      <c r="D5" s="9" t="s">
        <v>3</v>
      </c>
      <c r="E5" s="8" t="s">
        <v>7</v>
      </c>
      <c r="F5" s="10" t="s">
        <v>6</v>
      </c>
      <c r="G5" s="10" t="s">
        <v>5</v>
      </c>
      <c r="H5" s="10" t="s">
        <v>8</v>
      </c>
      <c r="I5" s="11" t="s">
        <v>9</v>
      </c>
      <c r="J5" s="12" t="s">
        <v>10</v>
      </c>
      <c r="K5" s="11" t="s">
        <v>11</v>
      </c>
    </row>
    <row r="6" spans="1:11" s="15" customFormat="1" ht="12.75">
      <c r="A6" s="14" t="s">
        <v>20</v>
      </c>
      <c r="B6" s="52">
        <v>77</v>
      </c>
      <c r="C6" s="28">
        <f>SUM(C7:C9)/3</f>
        <v>74.33333333333333</v>
      </c>
      <c r="D6" s="29">
        <f>IF(B6=0,"",C6/B6)</f>
        <v>0.9653679653679653</v>
      </c>
      <c r="E6" s="28">
        <f>SUM(E7:E9)/3</f>
        <v>32.333333333333336</v>
      </c>
      <c r="F6" s="30">
        <f>SUM(F7:F9)/3</f>
        <v>22.666666666666668</v>
      </c>
      <c r="G6" s="30">
        <f>SUM(G7:G9)/3</f>
        <v>8.333333333333334</v>
      </c>
      <c r="H6" s="31">
        <f>SUM(E6:G6)</f>
        <v>63.333333333333336</v>
      </c>
      <c r="I6" s="32">
        <f>IF(B6=0,"",H6/C6)</f>
        <v>0.8520179372197311</v>
      </c>
      <c r="J6" s="33">
        <f>C6-H6</f>
        <v>10.999999999999993</v>
      </c>
      <c r="K6" s="32">
        <f>IF(B6=0,"",J6/C6)</f>
        <v>0.14798206278026899</v>
      </c>
    </row>
    <row r="7" spans="1:11" s="21" customFormat="1" ht="12.75">
      <c r="A7" s="16" t="s">
        <v>13</v>
      </c>
      <c r="B7" s="51">
        <f>B6</f>
        <v>77</v>
      </c>
      <c r="C7" s="18">
        <v>74</v>
      </c>
      <c r="D7" s="37">
        <f>IF(B7=0,"",C7/B7)</f>
        <v>0.961038961038961</v>
      </c>
      <c r="E7" s="19">
        <v>40</v>
      </c>
      <c r="F7" s="20">
        <v>11</v>
      </c>
      <c r="G7" s="20">
        <v>4</v>
      </c>
      <c r="H7" s="34">
        <f>SUM(E7:G7)</f>
        <v>55</v>
      </c>
      <c r="I7" s="35">
        <f>IF(B7=0,"",H7/C7)</f>
        <v>0.7432432432432432</v>
      </c>
      <c r="J7" s="36">
        <f>C7-H7</f>
        <v>19</v>
      </c>
      <c r="K7" s="35">
        <f>IF(B7=0,"",J7/C7)</f>
        <v>0.25675675675675674</v>
      </c>
    </row>
    <row r="8" spans="1:11" s="21" customFormat="1" ht="12.75">
      <c r="A8" s="16" t="s">
        <v>14</v>
      </c>
      <c r="B8" s="51">
        <f>B7</f>
        <v>77</v>
      </c>
      <c r="C8" s="18">
        <v>75</v>
      </c>
      <c r="D8" s="37">
        <f>IF(B8=0,"",C8/B8)</f>
        <v>0.974025974025974</v>
      </c>
      <c r="E8" s="19">
        <v>29</v>
      </c>
      <c r="F8" s="20">
        <v>31</v>
      </c>
      <c r="G8" s="20">
        <v>11</v>
      </c>
      <c r="H8" s="34">
        <f>SUM(E8:G8)</f>
        <v>71</v>
      </c>
      <c r="I8" s="35">
        <f>IF(B8=0,"",H8/C8)</f>
        <v>0.9466666666666667</v>
      </c>
      <c r="J8" s="36">
        <f>C8-H8</f>
        <v>4</v>
      </c>
      <c r="K8" s="35">
        <f>IF(B8=0,"",J8/C8)</f>
        <v>0.05333333333333334</v>
      </c>
    </row>
    <row r="9" spans="1:11" s="21" customFormat="1" ht="12.75">
      <c r="A9" s="16" t="s">
        <v>15</v>
      </c>
      <c r="B9" s="51">
        <f>B8</f>
        <v>77</v>
      </c>
      <c r="C9" s="18">
        <v>74</v>
      </c>
      <c r="D9" s="37">
        <f>IF(B9=0,"",C9/B9)</f>
        <v>0.961038961038961</v>
      </c>
      <c r="E9" s="19">
        <v>28</v>
      </c>
      <c r="F9" s="20">
        <v>26</v>
      </c>
      <c r="G9" s="20">
        <v>10</v>
      </c>
      <c r="H9" s="34">
        <f>SUM(E9:G9)</f>
        <v>64</v>
      </c>
      <c r="I9" s="35">
        <f>IF(B9=0,"",H9/C9)</f>
        <v>0.8648648648648649</v>
      </c>
      <c r="J9" s="36">
        <f>C9-H9</f>
        <v>10</v>
      </c>
      <c r="K9" s="35">
        <f>IF(B9=0,"",J9/C9)</f>
        <v>0.13513513513513514</v>
      </c>
    </row>
    <row r="10" spans="1:11" s="21" customFormat="1" ht="12.75">
      <c r="A10" s="22"/>
      <c r="B10" s="17"/>
      <c r="C10" s="18"/>
      <c r="D10" s="39"/>
      <c r="E10" s="18"/>
      <c r="F10" s="23"/>
      <c r="G10" s="23"/>
      <c r="H10" s="34"/>
      <c r="I10" s="38"/>
      <c r="J10" s="39"/>
      <c r="K10" s="38"/>
    </row>
    <row r="11" spans="1:11" s="15" customFormat="1" ht="12.75">
      <c r="A11" s="14" t="s">
        <v>17</v>
      </c>
      <c r="B11" s="54">
        <v>77</v>
      </c>
      <c r="C11" s="53">
        <v>74</v>
      </c>
      <c r="D11" s="29">
        <f>IF(B11=0,"",C11/B11)</f>
        <v>0.961038961038961</v>
      </c>
      <c r="E11" s="53">
        <v>25</v>
      </c>
      <c r="F11" s="55">
        <v>25</v>
      </c>
      <c r="G11" s="55">
        <v>15</v>
      </c>
      <c r="H11" s="56">
        <f>SUM(E11:G11)</f>
        <v>65</v>
      </c>
      <c r="I11" s="32">
        <f>IF(B11=0,"",H11/C11)</f>
        <v>0.8783783783783784</v>
      </c>
      <c r="J11" s="33">
        <f>C11-H11</f>
        <v>9</v>
      </c>
      <c r="K11" s="32">
        <f>IF(B11=0,"",J11/C11)</f>
        <v>0.12162162162162163</v>
      </c>
    </row>
    <row r="12" spans="1:11" s="21" customFormat="1" ht="12.75">
      <c r="A12" s="22"/>
      <c r="B12" s="17"/>
      <c r="C12" s="18"/>
      <c r="D12" s="39"/>
      <c r="E12" s="18"/>
      <c r="F12" s="23"/>
      <c r="G12" s="23"/>
      <c r="H12" s="34"/>
      <c r="I12" s="38"/>
      <c r="J12" s="39"/>
      <c r="K12" s="38"/>
    </row>
    <row r="13" spans="1:11" s="15" customFormat="1" ht="12.75">
      <c r="A13" s="14" t="s">
        <v>19</v>
      </c>
      <c r="B13" s="52">
        <v>77</v>
      </c>
      <c r="C13" s="28">
        <f>SUM(C14:C16)/3</f>
        <v>77</v>
      </c>
      <c r="D13" s="29">
        <f>IF(B13=0,"",C13/B13)</f>
        <v>1</v>
      </c>
      <c r="E13" s="28">
        <f>SUM(E14:E16)/3</f>
        <v>13</v>
      </c>
      <c r="F13" s="30">
        <f>SUM(F14:F16)/3</f>
        <v>26</v>
      </c>
      <c r="G13" s="30">
        <f>SUM(G14:G16)/3</f>
        <v>33.666666666666664</v>
      </c>
      <c r="H13" s="31">
        <f>SUM(E13:G13)</f>
        <v>72.66666666666666</v>
      </c>
      <c r="I13" s="32">
        <f>IF(B13=0,"",H13/C13)</f>
        <v>0.9437229437229436</v>
      </c>
      <c r="J13" s="33">
        <f>C13-H13</f>
        <v>4.333333333333343</v>
      </c>
      <c r="K13" s="32">
        <f>IF(B13=0,"",J13/C13)</f>
        <v>0.0562770562770564</v>
      </c>
    </row>
    <row r="14" spans="1:11" s="21" customFormat="1" ht="12.75">
      <c r="A14" s="16" t="s">
        <v>13</v>
      </c>
      <c r="B14" s="51">
        <f>B13</f>
        <v>77</v>
      </c>
      <c r="C14" s="18">
        <v>77</v>
      </c>
      <c r="D14" s="37">
        <f>IF(B14=0,"",C14/B14)</f>
        <v>1</v>
      </c>
      <c r="E14" s="19">
        <v>8</v>
      </c>
      <c r="F14" s="20">
        <v>18</v>
      </c>
      <c r="G14" s="20">
        <v>48</v>
      </c>
      <c r="H14" s="34">
        <f>SUM(E14:G14)</f>
        <v>74</v>
      </c>
      <c r="I14" s="35">
        <f>IF(B14=0,"",H14/C14)</f>
        <v>0.961038961038961</v>
      </c>
      <c r="J14" s="36">
        <f>C14-H14</f>
        <v>3</v>
      </c>
      <c r="K14" s="35">
        <f>IF(B14=0,"",J14/C14)</f>
        <v>0.03896103896103896</v>
      </c>
    </row>
    <row r="15" spans="1:11" s="21" customFormat="1" ht="12.75">
      <c r="A15" s="16" t="s">
        <v>14</v>
      </c>
      <c r="B15" s="51">
        <f>B14</f>
        <v>77</v>
      </c>
      <c r="C15" s="18">
        <v>77</v>
      </c>
      <c r="D15" s="37">
        <f>IF(B15=0,"",C15/B15)</f>
        <v>1</v>
      </c>
      <c r="E15" s="19">
        <v>17</v>
      </c>
      <c r="F15" s="20">
        <v>38</v>
      </c>
      <c r="G15" s="20">
        <v>16</v>
      </c>
      <c r="H15" s="34">
        <f>SUM(E15:G15)</f>
        <v>71</v>
      </c>
      <c r="I15" s="35">
        <f>IF(B15=0,"",H15/C15)</f>
        <v>0.922077922077922</v>
      </c>
      <c r="J15" s="36">
        <f>C15-H15</f>
        <v>6</v>
      </c>
      <c r="K15" s="35">
        <f>IF(B15=0,"",J15/C15)</f>
        <v>0.07792207792207792</v>
      </c>
    </row>
    <row r="16" spans="1:11" s="21" customFormat="1" ht="12.75">
      <c r="A16" s="16" t="s">
        <v>15</v>
      </c>
      <c r="B16" s="51">
        <f>B15</f>
        <v>77</v>
      </c>
      <c r="C16" s="18">
        <v>77</v>
      </c>
      <c r="D16" s="37">
        <f>IF(B16=0,"",C16/B16)</f>
        <v>1</v>
      </c>
      <c r="E16" s="19">
        <v>14</v>
      </c>
      <c r="F16" s="20">
        <v>22</v>
      </c>
      <c r="G16" s="20">
        <v>37</v>
      </c>
      <c r="H16" s="34">
        <f>SUM(E16:G16)</f>
        <v>73</v>
      </c>
      <c r="I16" s="35">
        <f>IF(B16=0,"",H16/C16)</f>
        <v>0.948051948051948</v>
      </c>
      <c r="J16" s="36">
        <f>C16-H16</f>
        <v>4</v>
      </c>
      <c r="K16" s="35">
        <f>IF(B16=0,"",J16/C16)</f>
        <v>0.05194805194805195</v>
      </c>
    </row>
    <row r="17" spans="1:11" s="21" customFormat="1" ht="12.75">
      <c r="A17" s="24"/>
      <c r="B17" s="24"/>
      <c r="C17" s="25"/>
      <c r="D17" s="42"/>
      <c r="E17" s="25"/>
      <c r="F17" s="26"/>
      <c r="G17" s="26"/>
      <c r="H17" s="40"/>
      <c r="I17" s="41"/>
      <c r="J17" s="42"/>
      <c r="K17" s="41"/>
    </row>
    <row r="18" s="3" customFormat="1" ht="12.75"/>
    <row r="19" s="3" customFormat="1" ht="12.75"/>
    <row r="20" s="3" customFormat="1" ht="12.75"/>
    <row r="21" s="3" customFormat="1" ht="12.75"/>
    <row r="22" s="3" customFormat="1" ht="12.75"/>
    <row r="23" s="3" customFormat="1" ht="12.75"/>
    <row r="24" s="3" customFormat="1" ht="12.75"/>
    <row r="25" s="3" customFormat="1" ht="12.75"/>
    <row r="26" s="3" customFormat="1" ht="12.75"/>
    <row r="27" s="3" customFormat="1" ht="12.75"/>
    <row r="28" s="3" customFormat="1" ht="12.75"/>
    <row r="29" s="3" customFormat="1" ht="12.75"/>
    <row r="30" s="3" customFormat="1" ht="12.75"/>
    <row r="31" s="3" customFormat="1" ht="12.75"/>
    <row r="32" s="3" customFormat="1" ht="12.75"/>
    <row r="33" s="3" customFormat="1" ht="12.75"/>
    <row r="34" s="3" customFormat="1" ht="12.75"/>
    <row r="35" s="3" customFormat="1" ht="12.75"/>
    <row r="36" s="3" customFormat="1" ht="12.75"/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</sheetData>
  <sheetProtection password="CB95" sheet="1" objects="1" scenarios="1"/>
  <mergeCells count="1">
    <mergeCell ref="E4:K4"/>
  </mergeCells>
  <printOptions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Header>&amp;L&amp;"Times New Roman,Fet"NACKA KOMMUN
&amp;"Times New Roman,Normal"Stadsledningskontoret&amp;C&amp;A&amp;R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K17"/>
  <sheetViews>
    <sheetView workbookViewId="0" topLeftCell="A1">
      <selection activeCell="G17" sqref="G17"/>
    </sheetView>
  </sheetViews>
  <sheetFormatPr defaultColWidth="9.00390625" defaultRowHeight="15.75"/>
  <cols>
    <col min="1" max="1" width="22.375" style="2" customWidth="1"/>
    <col min="2" max="11" width="7.875" style="2" customWidth="1"/>
    <col min="12" max="12" width="7.625" style="2" customWidth="1"/>
    <col min="13" max="16384" width="9.00390625" style="2" customWidth="1"/>
  </cols>
  <sheetData>
    <row r="1" ht="18.75">
      <c r="A1" s="1" t="str">
        <f>Totalt!A1</f>
        <v>Resultat på ämnesprov i skolår 9 vårterminen 2004</v>
      </c>
    </row>
    <row r="2" s="3" customFormat="1" ht="12.75"/>
    <row r="3" s="3" customFormat="1" ht="12.75">
      <c r="A3" s="4" t="s">
        <v>21</v>
      </c>
    </row>
    <row r="4" spans="2:11" s="5" customFormat="1" ht="12.75">
      <c r="B4" s="3"/>
      <c r="C4" s="3"/>
      <c r="D4" s="3"/>
      <c r="E4" s="73" t="s">
        <v>4</v>
      </c>
      <c r="F4" s="74"/>
      <c r="G4" s="74"/>
      <c r="H4" s="74"/>
      <c r="I4" s="74"/>
      <c r="J4" s="74"/>
      <c r="K4" s="75"/>
    </row>
    <row r="5" spans="1:11" s="13" customFormat="1" ht="56.25">
      <c r="A5" s="6" t="s">
        <v>0</v>
      </c>
      <c r="B5" s="7" t="s">
        <v>1</v>
      </c>
      <c r="C5" s="8" t="s">
        <v>2</v>
      </c>
      <c r="D5" s="9" t="s">
        <v>3</v>
      </c>
      <c r="E5" s="8" t="s">
        <v>7</v>
      </c>
      <c r="F5" s="10" t="s">
        <v>6</v>
      </c>
      <c r="G5" s="10" t="s">
        <v>5</v>
      </c>
      <c r="H5" s="10" t="s">
        <v>8</v>
      </c>
      <c r="I5" s="11" t="s">
        <v>9</v>
      </c>
      <c r="J5" s="12" t="s">
        <v>10</v>
      </c>
      <c r="K5" s="11" t="s">
        <v>11</v>
      </c>
    </row>
    <row r="6" spans="1:11" s="15" customFormat="1" ht="12.75">
      <c r="A6" s="14" t="s">
        <v>20</v>
      </c>
      <c r="B6" s="52">
        <v>87</v>
      </c>
      <c r="C6" s="28">
        <f>SUM(C7:C9)/3</f>
        <v>84.66666666666667</v>
      </c>
      <c r="D6" s="29">
        <f>IF(B6=0,"",C6/B6)</f>
        <v>0.9731800766283526</v>
      </c>
      <c r="E6" s="28">
        <f>SUM(E7:E9)/3</f>
        <v>46.666666666666664</v>
      </c>
      <c r="F6" s="30">
        <f>SUM(F7:F9)/3</f>
        <v>21.333333333333332</v>
      </c>
      <c r="G6" s="30">
        <f>SUM(G7:G9)/3</f>
        <v>8</v>
      </c>
      <c r="H6" s="31">
        <f>SUM(E6:G6)</f>
        <v>76</v>
      </c>
      <c r="I6" s="32">
        <f>IF(B6=0,"",H6/C6)</f>
        <v>0.8976377952755905</v>
      </c>
      <c r="J6" s="33">
        <f>C6-H6</f>
        <v>8.666666666666671</v>
      </c>
      <c r="K6" s="32">
        <f>IF(B6=0,"",J6/C6)</f>
        <v>0.1023622047244095</v>
      </c>
    </row>
    <row r="7" spans="1:11" s="21" customFormat="1" ht="12.75">
      <c r="A7" s="16" t="s">
        <v>13</v>
      </c>
      <c r="B7" s="51">
        <f>B6</f>
        <v>87</v>
      </c>
      <c r="C7" s="18">
        <v>85</v>
      </c>
      <c r="D7" s="37">
        <f>IF(B7=0,"",C7/B7)</f>
        <v>0.9770114942528736</v>
      </c>
      <c r="E7" s="19">
        <v>53</v>
      </c>
      <c r="F7" s="20">
        <v>17</v>
      </c>
      <c r="G7" s="20">
        <v>2</v>
      </c>
      <c r="H7" s="34">
        <f>SUM(E7:G7)</f>
        <v>72</v>
      </c>
      <c r="I7" s="35">
        <f>IF(B7=0,"",H7/C7)</f>
        <v>0.8470588235294118</v>
      </c>
      <c r="J7" s="36">
        <f>C7-H7</f>
        <v>13</v>
      </c>
      <c r="K7" s="35">
        <f>IF(B7=0,"",J7/C7)</f>
        <v>0.15294117647058825</v>
      </c>
    </row>
    <row r="8" spans="1:11" s="21" customFormat="1" ht="12.75">
      <c r="A8" s="16" t="s">
        <v>14</v>
      </c>
      <c r="B8" s="51">
        <f>B7</f>
        <v>87</v>
      </c>
      <c r="C8" s="18">
        <v>83</v>
      </c>
      <c r="D8" s="37">
        <f>IF(B8=0,"",C8/B8)</f>
        <v>0.9540229885057471</v>
      </c>
      <c r="E8" s="19">
        <v>39</v>
      </c>
      <c r="F8" s="20">
        <v>22</v>
      </c>
      <c r="G8" s="20">
        <v>14</v>
      </c>
      <c r="H8" s="34">
        <f>SUM(E8:G8)</f>
        <v>75</v>
      </c>
      <c r="I8" s="35">
        <f>IF(B8=0,"",H8/C8)</f>
        <v>0.9036144578313253</v>
      </c>
      <c r="J8" s="36">
        <f>C8-H8</f>
        <v>8</v>
      </c>
      <c r="K8" s="35">
        <f>IF(B8=0,"",J8/C8)</f>
        <v>0.0963855421686747</v>
      </c>
    </row>
    <row r="9" spans="1:11" s="21" customFormat="1" ht="12.75">
      <c r="A9" s="16" t="s">
        <v>15</v>
      </c>
      <c r="B9" s="51">
        <f>B8</f>
        <v>87</v>
      </c>
      <c r="C9" s="18">
        <v>86</v>
      </c>
      <c r="D9" s="37">
        <f>IF(B9=0,"",C9/B9)</f>
        <v>0.9885057471264368</v>
      </c>
      <c r="E9" s="19">
        <v>48</v>
      </c>
      <c r="F9" s="20">
        <v>25</v>
      </c>
      <c r="G9" s="20">
        <v>8</v>
      </c>
      <c r="H9" s="34">
        <f>SUM(E9:G9)</f>
        <v>81</v>
      </c>
      <c r="I9" s="35">
        <f>IF(B9=0,"",H9/C9)</f>
        <v>0.9418604651162791</v>
      </c>
      <c r="J9" s="36">
        <f>C9-H9</f>
        <v>5</v>
      </c>
      <c r="K9" s="35">
        <f>IF(B9=0,"",J9/C9)</f>
        <v>0.05813953488372093</v>
      </c>
    </row>
    <row r="10" spans="1:11" s="21" customFormat="1" ht="12.75">
      <c r="A10" s="22"/>
      <c r="B10" s="17"/>
      <c r="C10" s="18"/>
      <c r="D10" s="39"/>
      <c r="E10" s="18"/>
      <c r="F10" s="23"/>
      <c r="G10" s="23"/>
      <c r="H10" s="34"/>
      <c r="I10" s="38"/>
      <c r="J10" s="39"/>
      <c r="K10" s="38"/>
    </row>
    <row r="11" spans="1:11" s="15" customFormat="1" ht="12.75">
      <c r="A11" s="14" t="s">
        <v>17</v>
      </c>
      <c r="B11" s="54">
        <v>87</v>
      </c>
      <c r="C11" s="53">
        <v>76</v>
      </c>
      <c r="D11" s="29">
        <f>IF(B11=0,"",C11/B11)</f>
        <v>0.8735632183908046</v>
      </c>
      <c r="E11" s="53">
        <v>39</v>
      </c>
      <c r="F11" s="55">
        <v>12</v>
      </c>
      <c r="G11" s="55">
        <v>8</v>
      </c>
      <c r="H11" s="56">
        <f>SUM(E11:G11)</f>
        <v>59</v>
      </c>
      <c r="I11" s="32">
        <f>IF(B11=0,"",H11/C11)</f>
        <v>0.7763157894736842</v>
      </c>
      <c r="J11" s="33">
        <f>C11-H11</f>
        <v>17</v>
      </c>
      <c r="K11" s="32">
        <f>IF(B11=0,"",J11/C11)</f>
        <v>0.2236842105263158</v>
      </c>
    </row>
    <row r="12" spans="1:11" s="21" customFormat="1" ht="12.75">
      <c r="A12" s="22"/>
      <c r="B12" s="17"/>
      <c r="C12" s="18"/>
      <c r="D12" s="39"/>
      <c r="E12" s="18"/>
      <c r="F12" s="23"/>
      <c r="G12" s="23"/>
      <c r="H12" s="34"/>
      <c r="I12" s="38"/>
      <c r="J12" s="39"/>
      <c r="K12" s="38"/>
    </row>
    <row r="13" spans="1:11" s="15" customFormat="1" ht="12.75">
      <c r="A13" s="14" t="s">
        <v>19</v>
      </c>
      <c r="B13" s="52">
        <v>87</v>
      </c>
      <c r="C13" s="28">
        <f>SUM(C14:C16)/3</f>
        <v>82.33333333333333</v>
      </c>
      <c r="D13" s="29">
        <f>IF(B13=0,"",C13/B13)</f>
        <v>0.946360153256705</v>
      </c>
      <c r="E13" s="28">
        <f>SUM(E14:E16)/3</f>
        <v>34.666666666666664</v>
      </c>
      <c r="F13" s="30">
        <f>SUM(F14:F16)/3</f>
        <v>32</v>
      </c>
      <c r="G13" s="30">
        <f>SUM(G14:G16)/3</f>
        <v>11</v>
      </c>
      <c r="H13" s="31">
        <f>SUM(E13:G13)</f>
        <v>77.66666666666666</v>
      </c>
      <c r="I13" s="32">
        <f>IF(B13=0,"",H13/C13)</f>
        <v>0.9433198380566801</v>
      </c>
      <c r="J13" s="33">
        <f>C13-H13</f>
        <v>4.666666666666671</v>
      </c>
      <c r="K13" s="32">
        <f>IF(B13=0,"",J13/C13)</f>
        <v>0.0566801619433199</v>
      </c>
    </row>
    <row r="14" spans="1:11" s="21" customFormat="1" ht="12.75">
      <c r="A14" s="16" t="s">
        <v>13</v>
      </c>
      <c r="B14" s="51">
        <f>B13</f>
        <v>87</v>
      </c>
      <c r="C14" s="18">
        <v>78</v>
      </c>
      <c r="D14" s="37">
        <f>IF(B14=0,"",C14/B14)</f>
        <v>0.896551724137931</v>
      </c>
      <c r="E14" s="19">
        <v>26</v>
      </c>
      <c r="F14" s="20">
        <v>36</v>
      </c>
      <c r="G14" s="20">
        <v>13</v>
      </c>
      <c r="H14" s="34">
        <f>SUM(E14:G14)</f>
        <v>75</v>
      </c>
      <c r="I14" s="35">
        <f>IF(B14=0,"",H14/C14)</f>
        <v>0.9615384615384616</v>
      </c>
      <c r="J14" s="36">
        <f>C14-H14</f>
        <v>3</v>
      </c>
      <c r="K14" s="35">
        <f>IF(B14=0,"",J14/C14)</f>
        <v>0.038461538461538464</v>
      </c>
    </row>
    <row r="15" spans="1:11" s="21" customFormat="1" ht="12.75">
      <c r="A15" s="16" t="s">
        <v>14</v>
      </c>
      <c r="B15" s="51">
        <f>B14</f>
        <v>87</v>
      </c>
      <c r="C15" s="18">
        <v>84</v>
      </c>
      <c r="D15" s="37">
        <f>IF(B15=0,"",C15/B15)</f>
        <v>0.9655172413793104</v>
      </c>
      <c r="E15" s="19">
        <v>37</v>
      </c>
      <c r="F15" s="20">
        <v>32</v>
      </c>
      <c r="G15" s="20">
        <v>10</v>
      </c>
      <c r="H15" s="34">
        <f>SUM(E15:G15)</f>
        <v>79</v>
      </c>
      <c r="I15" s="35">
        <f>IF(B15=0,"",H15/C15)</f>
        <v>0.9404761904761905</v>
      </c>
      <c r="J15" s="36">
        <f>C15-H15</f>
        <v>5</v>
      </c>
      <c r="K15" s="35">
        <f>IF(B15=0,"",J15/C15)</f>
        <v>0.05952380952380952</v>
      </c>
    </row>
    <row r="16" spans="1:11" s="21" customFormat="1" ht="12.75">
      <c r="A16" s="16" t="s">
        <v>15</v>
      </c>
      <c r="B16" s="51">
        <f>B15</f>
        <v>87</v>
      </c>
      <c r="C16" s="18">
        <v>85</v>
      </c>
      <c r="D16" s="37">
        <f>IF(B16=0,"",C16/B16)</f>
        <v>0.9770114942528736</v>
      </c>
      <c r="E16" s="19">
        <v>41</v>
      </c>
      <c r="F16" s="20">
        <v>28</v>
      </c>
      <c r="G16" s="20">
        <v>10</v>
      </c>
      <c r="H16" s="34">
        <f>SUM(E16:G16)</f>
        <v>79</v>
      </c>
      <c r="I16" s="35">
        <f>IF(B16=0,"",H16/C16)</f>
        <v>0.9294117647058824</v>
      </c>
      <c r="J16" s="36">
        <f>C16-H16</f>
        <v>6</v>
      </c>
      <c r="K16" s="35">
        <f>IF(B16=0,"",J16/C16)</f>
        <v>0.07058823529411765</v>
      </c>
    </row>
    <row r="17" spans="1:11" s="21" customFormat="1" ht="12.75">
      <c r="A17" s="24"/>
      <c r="B17" s="24"/>
      <c r="C17" s="25"/>
      <c r="D17" s="42"/>
      <c r="E17" s="25"/>
      <c r="F17" s="26"/>
      <c r="G17" s="26"/>
      <c r="H17" s="40"/>
      <c r="I17" s="41"/>
      <c r="J17" s="42"/>
      <c r="K17" s="41"/>
    </row>
    <row r="18" s="3" customFormat="1" ht="12.75"/>
    <row r="19" s="3" customFormat="1" ht="12.75"/>
    <row r="20" s="3" customFormat="1" ht="12.75"/>
    <row r="21" s="3" customFormat="1" ht="12.75"/>
    <row r="22" s="3" customFormat="1" ht="12.75"/>
    <row r="23" s="3" customFormat="1" ht="12.75"/>
    <row r="24" s="3" customFormat="1" ht="12.75"/>
    <row r="25" s="3" customFormat="1" ht="12.75"/>
    <row r="26" s="3" customFormat="1" ht="12.75"/>
    <row r="27" s="3" customFormat="1" ht="12.75"/>
    <row r="28" s="3" customFormat="1" ht="12.75"/>
    <row r="29" s="3" customFormat="1" ht="12.75"/>
    <row r="30" s="3" customFormat="1" ht="12.75"/>
    <row r="31" s="3" customFormat="1" ht="12.75"/>
    <row r="32" s="3" customFormat="1" ht="12.75"/>
    <row r="33" s="3" customFormat="1" ht="12.75"/>
    <row r="34" s="3" customFormat="1" ht="12.75"/>
    <row r="35" s="3" customFormat="1" ht="12.75"/>
    <row r="36" s="3" customFormat="1" ht="12.75"/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</sheetData>
  <sheetProtection password="CB95" sheet="1" objects="1" scenarios="1"/>
  <mergeCells count="1">
    <mergeCell ref="E4:K4"/>
  </mergeCells>
  <printOptions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Header>&amp;L&amp;"Times New Roman,Fet"NACKA KOMMUN
&amp;"Times New Roman,Normal"Stadsledningskontoret&amp;C&amp;A&amp;R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K17"/>
  <sheetViews>
    <sheetView workbookViewId="0" topLeftCell="A1">
      <selection activeCell="F22" sqref="F22"/>
    </sheetView>
  </sheetViews>
  <sheetFormatPr defaultColWidth="9.00390625" defaultRowHeight="15.75"/>
  <cols>
    <col min="1" max="1" width="22.375" style="2" customWidth="1"/>
    <col min="2" max="11" width="7.875" style="2" customWidth="1"/>
    <col min="12" max="12" width="7.625" style="2" customWidth="1"/>
    <col min="13" max="16384" width="9.00390625" style="2" customWidth="1"/>
  </cols>
  <sheetData>
    <row r="1" ht="18.75">
      <c r="A1" s="1" t="str">
        <f>Totalt!A1</f>
        <v>Resultat på ämnesprov i skolår 9 vårterminen 2004</v>
      </c>
    </row>
    <row r="2" s="3" customFormat="1" ht="12.75"/>
    <row r="3" s="3" customFormat="1" ht="12.75">
      <c r="A3" s="4" t="s">
        <v>21</v>
      </c>
    </row>
    <row r="4" spans="2:11" s="5" customFormat="1" ht="12.75">
      <c r="B4" s="3"/>
      <c r="C4" s="3"/>
      <c r="D4" s="3"/>
      <c r="E4" s="73" t="s">
        <v>4</v>
      </c>
      <c r="F4" s="74"/>
      <c r="G4" s="74"/>
      <c r="H4" s="74"/>
      <c r="I4" s="74"/>
      <c r="J4" s="74"/>
      <c r="K4" s="75"/>
    </row>
    <row r="5" spans="1:11" s="13" customFormat="1" ht="56.25">
      <c r="A5" s="6" t="s">
        <v>0</v>
      </c>
      <c r="B5" s="7" t="s">
        <v>1</v>
      </c>
      <c r="C5" s="8" t="s">
        <v>2</v>
      </c>
      <c r="D5" s="9" t="s">
        <v>3</v>
      </c>
      <c r="E5" s="8" t="s">
        <v>7</v>
      </c>
      <c r="F5" s="10" t="s">
        <v>6</v>
      </c>
      <c r="G5" s="10" t="s">
        <v>5</v>
      </c>
      <c r="H5" s="10" t="s">
        <v>8</v>
      </c>
      <c r="I5" s="11" t="s">
        <v>9</v>
      </c>
      <c r="J5" s="12" t="s">
        <v>10</v>
      </c>
      <c r="K5" s="11" t="s">
        <v>11</v>
      </c>
    </row>
    <row r="6" spans="1:11" s="15" customFormat="1" ht="12.75">
      <c r="A6" s="14" t="s">
        <v>20</v>
      </c>
      <c r="B6" s="52">
        <v>31</v>
      </c>
      <c r="C6" s="28">
        <f>SUM(C7:C9)/3</f>
        <v>29.666666666666668</v>
      </c>
      <c r="D6" s="29">
        <f>IF(B6=0,"",C6/B6)</f>
        <v>0.956989247311828</v>
      </c>
      <c r="E6" s="28">
        <f>SUM(E7:E9)/3</f>
        <v>8.666666666666666</v>
      </c>
      <c r="F6" s="30">
        <f>SUM(F7:F9)/3</f>
        <v>11.333333333333334</v>
      </c>
      <c r="G6" s="30">
        <f>SUM(G7:G9)/3</f>
        <v>9.666666666666666</v>
      </c>
      <c r="H6" s="31">
        <f>SUM(E6:G6)</f>
        <v>29.666666666666664</v>
      </c>
      <c r="I6" s="32">
        <f>IF(B6=0,"",H6/C6)</f>
        <v>0.9999999999999999</v>
      </c>
      <c r="J6" s="33">
        <f>C6-H6</f>
        <v>0</v>
      </c>
      <c r="K6" s="32">
        <f>IF(B6=0,"",J6/C6)</f>
        <v>0</v>
      </c>
    </row>
    <row r="7" spans="1:11" s="21" customFormat="1" ht="12.75">
      <c r="A7" s="16" t="s">
        <v>13</v>
      </c>
      <c r="B7" s="51">
        <f>B6</f>
        <v>31</v>
      </c>
      <c r="C7" s="18">
        <v>28</v>
      </c>
      <c r="D7" s="37">
        <f>IF(B7=0,"",C7/B7)</f>
        <v>0.9032258064516129</v>
      </c>
      <c r="E7" s="19">
        <v>8</v>
      </c>
      <c r="F7" s="20">
        <v>7</v>
      </c>
      <c r="G7" s="20">
        <v>13</v>
      </c>
      <c r="H7" s="34">
        <f>SUM(E7:G7)</f>
        <v>28</v>
      </c>
      <c r="I7" s="35">
        <f>IF(B7=0,"",H7/C7)</f>
        <v>1</v>
      </c>
      <c r="J7" s="36">
        <f>C7-H7</f>
        <v>0</v>
      </c>
      <c r="K7" s="35">
        <f>IF(B7=0,"",J7/C7)</f>
        <v>0</v>
      </c>
    </row>
    <row r="8" spans="1:11" s="21" customFormat="1" ht="12.75">
      <c r="A8" s="16" t="s">
        <v>14</v>
      </c>
      <c r="B8" s="51">
        <f>B7</f>
        <v>31</v>
      </c>
      <c r="C8" s="18">
        <v>31</v>
      </c>
      <c r="D8" s="37">
        <f>IF(B8=0,"",C8/B8)</f>
        <v>1</v>
      </c>
      <c r="E8" s="19">
        <v>10</v>
      </c>
      <c r="F8" s="20">
        <v>16</v>
      </c>
      <c r="G8" s="20">
        <v>5</v>
      </c>
      <c r="H8" s="34">
        <f>SUM(E8:G8)</f>
        <v>31</v>
      </c>
      <c r="I8" s="35">
        <f>IF(B8=0,"",H8/C8)</f>
        <v>1</v>
      </c>
      <c r="J8" s="36">
        <f>C8-H8</f>
        <v>0</v>
      </c>
      <c r="K8" s="35">
        <f>IF(B8=0,"",J8/C8)</f>
        <v>0</v>
      </c>
    </row>
    <row r="9" spans="1:11" s="21" customFormat="1" ht="12.75">
      <c r="A9" s="16" t="s">
        <v>15</v>
      </c>
      <c r="B9" s="51">
        <f>B8</f>
        <v>31</v>
      </c>
      <c r="C9" s="18">
        <v>30</v>
      </c>
      <c r="D9" s="37">
        <f>IF(B9=0,"",C9/B9)</f>
        <v>0.967741935483871</v>
      </c>
      <c r="E9" s="19">
        <v>8</v>
      </c>
      <c r="F9" s="20">
        <v>11</v>
      </c>
      <c r="G9" s="20">
        <v>11</v>
      </c>
      <c r="H9" s="34">
        <f>SUM(E9:G9)</f>
        <v>30</v>
      </c>
      <c r="I9" s="35">
        <f>IF(B9=0,"",H9/C9)</f>
        <v>1</v>
      </c>
      <c r="J9" s="36">
        <f>C9-H9</f>
        <v>0</v>
      </c>
      <c r="K9" s="35">
        <f>IF(B9=0,"",J9/C9)</f>
        <v>0</v>
      </c>
    </row>
    <row r="10" spans="1:11" s="21" customFormat="1" ht="12.75">
      <c r="A10" s="22"/>
      <c r="B10" s="17"/>
      <c r="C10" s="18"/>
      <c r="D10" s="39"/>
      <c r="E10" s="18"/>
      <c r="F10" s="23"/>
      <c r="G10" s="23"/>
      <c r="H10" s="34"/>
      <c r="I10" s="38"/>
      <c r="J10" s="39"/>
      <c r="K10" s="38"/>
    </row>
    <row r="11" spans="1:11" s="15" customFormat="1" ht="12.75">
      <c r="A11" s="14" t="s">
        <v>17</v>
      </c>
      <c r="B11" s="54">
        <v>31</v>
      </c>
      <c r="C11" s="53">
        <v>31</v>
      </c>
      <c r="D11" s="29">
        <f>IF(B11=0,"",C11/B11)</f>
        <v>1</v>
      </c>
      <c r="E11" s="53">
        <v>4</v>
      </c>
      <c r="F11" s="55">
        <v>8</v>
      </c>
      <c r="G11" s="55">
        <v>17</v>
      </c>
      <c r="H11" s="56">
        <f>SUM(E11:G11)</f>
        <v>29</v>
      </c>
      <c r="I11" s="32">
        <f>IF(B11=0,"",H11/C11)</f>
        <v>0.9354838709677419</v>
      </c>
      <c r="J11" s="33">
        <f>C11-H11</f>
        <v>2</v>
      </c>
      <c r="K11" s="32">
        <f>IF(B11=0,"",J11/C11)</f>
        <v>0.06451612903225806</v>
      </c>
    </row>
    <row r="12" spans="1:11" s="21" customFormat="1" ht="12.75">
      <c r="A12" s="22"/>
      <c r="B12" s="17"/>
      <c r="C12" s="18"/>
      <c r="D12" s="39"/>
      <c r="E12" s="18"/>
      <c r="F12" s="23"/>
      <c r="G12" s="23"/>
      <c r="H12" s="34"/>
      <c r="I12" s="38"/>
      <c r="J12" s="39"/>
      <c r="K12" s="38"/>
    </row>
    <row r="13" spans="1:11" s="15" customFormat="1" ht="12.75">
      <c r="A13" s="14" t="s">
        <v>19</v>
      </c>
      <c r="B13" s="52">
        <v>31</v>
      </c>
      <c r="C13" s="28">
        <f>SUM(C14:C16)/3</f>
        <v>31</v>
      </c>
      <c r="D13" s="29">
        <f>IF(B13=0,"",C13/B13)</f>
        <v>1</v>
      </c>
      <c r="E13" s="28">
        <f>SUM(E14:E16)/3</f>
        <v>7.666666666666667</v>
      </c>
      <c r="F13" s="30">
        <f>SUM(F14:F16)/3</f>
        <v>13</v>
      </c>
      <c r="G13" s="30">
        <f>SUM(G14:G16)/3</f>
        <v>10.333333333333334</v>
      </c>
      <c r="H13" s="31">
        <f>SUM(E13:G13)</f>
        <v>31</v>
      </c>
      <c r="I13" s="32">
        <f>IF(B13=0,"",H13/C13)</f>
        <v>1</v>
      </c>
      <c r="J13" s="33">
        <f>C13-H13</f>
        <v>0</v>
      </c>
      <c r="K13" s="32">
        <f>IF(B13=0,"",J13/C13)</f>
        <v>0</v>
      </c>
    </row>
    <row r="14" spans="1:11" s="21" customFormat="1" ht="12.75">
      <c r="A14" s="16" t="s">
        <v>13</v>
      </c>
      <c r="B14" s="51">
        <f>B13</f>
        <v>31</v>
      </c>
      <c r="C14" s="18">
        <v>31</v>
      </c>
      <c r="D14" s="37">
        <f>IF(B14=0,"",C14/B14)</f>
        <v>1</v>
      </c>
      <c r="E14" s="19">
        <v>5</v>
      </c>
      <c r="F14" s="20">
        <v>14</v>
      </c>
      <c r="G14" s="20">
        <v>12</v>
      </c>
      <c r="H14" s="34">
        <f>SUM(E14:G14)</f>
        <v>31</v>
      </c>
      <c r="I14" s="35">
        <f>IF(B14=0,"",H14/C14)</f>
        <v>1</v>
      </c>
      <c r="J14" s="36">
        <f>C14-H14</f>
        <v>0</v>
      </c>
      <c r="K14" s="35">
        <f>IF(B14=0,"",J14/C14)</f>
        <v>0</v>
      </c>
    </row>
    <row r="15" spans="1:11" s="21" customFormat="1" ht="12.75">
      <c r="A15" s="16" t="s">
        <v>14</v>
      </c>
      <c r="B15" s="51">
        <f>B14</f>
        <v>31</v>
      </c>
      <c r="C15" s="18">
        <v>31</v>
      </c>
      <c r="D15" s="37">
        <f>IF(B15=0,"",C15/B15)</f>
        <v>1</v>
      </c>
      <c r="E15" s="19">
        <v>7</v>
      </c>
      <c r="F15" s="20">
        <v>16</v>
      </c>
      <c r="G15" s="20">
        <v>8</v>
      </c>
      <c r="H15" s="34">
        <f>SUM(E15:G15)</f>
        <v>31</v>
      </c>
      <c r="I15" s="35">
        <f>IF(B15=0,"",H15/C15)</f>
        <v>1</v>
      </c>
      <c r="J15" s="36">
        <f>C15-H15</f>
        <v>0</v>
      </c>
      <c r="K15" s="35">
        <f>IF(B15=0,"",J15/C15)</f>
        <v>0</v>
      </c>
    </row>
    <row r="16" spans="1:11" s="21" customFormat="1" ht="12.75">
      <c r="A16" s="16" t="s">
        <v>15</v>
      </c>
      <c r="B16" s="51">
        <f>B15</f>
        <v>31</v>
      </c>
      <c r="C16" s="18">
        <v>31</v>
      </c>
      <c r="D16" s="37">
        <f>IF(B16=0,"",C16/B16)</f>
        <v>1</v>
      </c>
      <c r="E16" s="19">
        <v>11</v>
      </c>
      <c r="F16" s="20">
        <v>9</v>
      </c>
      <c r="G16" s="20">
        <v>11</v>
      </c>
      <c r="H16" s="34">
        <f>SUM(E16:G16)</f>
        <v>31</v>
      </c>
      <c r="I16" s="35">
        <f>IF(B16=0,"",H16/C16)</f>
        <v>1</v>
      </c>
      <c r="J16" s="36">
        <f>C16-H16</f>
        <v>0</v>
      </c>
      <c r="K16" s="35">
        <f>IF(B16=0,"",J16/C16)</f>
        <v>0</v>
      </c>
    </row>
    <row r="17" spans="1:11" s="21" customFormat="1" ht="12.75">
      <c r="A17" s="24"/>
      <c r="B17" s="24"/>
      <c r="C17" s="25"/>
      <c r="D17" s="42"/>
      <c r="E17" s="25"/>
      <c r="F17" s="26"/>
      <c r="G17" s="26"/>
      <c r="H17" s="40"/>
      <c r="I17" s="41"/>
      <c r="J17" s="42"/>
      <c r="K17" s="41"/>
    </row>
    <row r="18" s="3" customFormat="1" ht="12.75"/>
    <row r="19" s="3" customFormat="1" ht="12.75"/>
    <row r="20" s="3" customFormat="1" ht="12.75"/>
    <row r="21" s="3" customFormat="1" ht="12.75"/>
    <row r="22" s="3" customFormat="1" ht="12.75"/>
    <row r="23" s="3" customFormat="1" ht="12.75"/>
    <row r="24" s="3" customFormat="1" ht="12.75"/>
    <row r="25" s="3" customFormat="1" ht="12.75"/>
    <row r="26" s="3" customFormat="1" ht="12.75"/>
    <row r="27" s="3" customFormat="1" ht="12.75"/>
    <row r="28" s="3" customFormat="1" ht="12.75"/>
    <row r="29" s="3" customFormat="1" ht="12.75"/>
    <row r="30" s="3" customFormat="1" ht="12.75"/>
    <row r="31" s="3" customFormat="1" ht="12.75"/>
    <row r="32" s="3" customFormat="1" ht="12.75"/>
    <row r="33" s="3" customFormat="1" ht="12.75"/>
    <row r="34" s="3" customFormat="1" ht="12.75"/>
    <row r="35" s="3" customFormat="1" ht="12.75"/>
    <row r="36" s="3" customFormat="1" ht="12.75"/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</sheetData>
  <sheetProtection password="CB95" sheet="1" objects="1" scenarios="1"/>
  <mergeCells count="1">
    <mergeCell ref="E4:K4"/>
  </mergeCells>
  <printOptions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Header>&amp;L&amp;"Times New Roman,Fet"NACKA KOMMUN
&amp;"Times New Roman,Normal"Stadsledningskontoret&amp;C&amp;A&amp;R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K17"/>
  <sheetViews>
    <sheetView workbookViewId="0" topLeftCell="A1">
      <selection activeCell="L9" sqref="L9"/>
    </sheetView>
  </sheetViews>
  <sheetFormatPr defaultColWidth="9.00390625" defaultRowHeight="15.75"/>
  <cols>
    <col min="1" max="1" width="22.375" style="2" customWidth="1"/>
    <col min="2" max="11" width="7.875" style="2" customWidth="1"/>
    <col min="12" max="12" width="7.625" style="2" customWidth="1"/>
    <col min="13" max="16384" width="9.00390625" style="2" customWidth="1"/>
  </cols>
  <sheetData>
    <row r="1" ht="18.75">
      <c r="A1" s="1" t="str">
        <f>Totalt!A1</f>
        <v>Resultat på ämnesprov i skolår 9 vårterminen 2004</v>
      </c>
    </row>
    <row r="2" s="3" customFormat="1" ht="12.75"/>
    <row r="3" s="3" customFormat="1" ht="12.75">
      <c r="A3" s="4" t="s">
        <v>21</v>
      </c>
    </row>
    <row r="4" spans="2:11" s="5" customFormat="1" ht="12.75">
      <c r="B4" s="3"/>
      <c r="C4" s="3"/>
      <c r="D4" s="3"/>
      <c r="E4" s="73" t="s">
        <v>4</v>
      </c>
      <c r="F4" s="74"/>
      <c r="G4" s="74"/>
      <c r="H4" s="74"/>
      <c r="I4" s="74"/>
      <c r="J4" s="74"/>
      <c r="K4" s="75"/>
    </row>
    <row r="5" spans="1:11" s="13" customFormat="1" ht="56.25">
      <c r="A5" s="6" t="s">
        <v>0</v>
      </c>
      <c r="B5" s="7" t="s">
        <v>1</v>
      </c>
      <c r="C5" s="8" t="s">
        <v>2</v>
      </c>
      <c r="D5" s="9" t="s">
        <v>3</v>
      </c>
      <c r="E5" s="8" t="s">
        <v>7</v>
      </c>
      <c r="F5" s="10" t="s">
        <v>6</v>
      </c>
      <c r="G5" s="10" t="s">
        <v>5</v>
      </c>
      <c r="H5" s="10" t="s">
        <v>8</v>
      </c>
      <c r="I5" s="11" t="s">
        <v>9</v>
      </c>
      <c r="J5" s="12" t="s">
        <v>10</v>
      </c>
      <c r="K5" s="11" t="s">
        <v>11</v>
      </c>
    </row>
    <row r="6" spans="1:11" s="15" customFormat="1" ht="12.75">
      <c r="A6" s="14" t="s">
        <v>20</v>
      </c>
      <c r="B6" s="52">
        <v>165</v>
      </c>
      <c r="C6" s="28">
        <f>SUM(C7:C9)/3</f>
        <v>165</v>
      </c>
      <c r="D6" s="29">
        <f>IF(B6=0,"",C6/B6)</f>
        <v>1</v>
      </c>
      <c r="E6" s="28">
        <f>SUM(E7:E9)/3</f>
        <v>49.666666666666664</v>
      </c>
      <c r="F6" s="30">
        <f>SUM(F7:F9)/3</f>
        <v>82</v>
      </c>
      <c r="G6" s="30">
        <f>SUM(G7:G9)/3</f>
        <v>30.666666666666668</v>
      </c>
      <c r="H6" s="31">
        <f>SUM(E6:G6)</f>
        <v>162.33333333333331</v>
      </c>
      <c r="I6" s="32">
        <f>IF(B6=0,"",H6/C6)</f>
        <v>0.9838383838383837</v>
      </c>
      <c r="J6" s="33">
        <f>C6-H6</f>
        <v>2.6666666666666856</v>
      </c>
      <c r="K6" s="32">
        <f>IF(B6=0,"",J6/C6)</f>
        <v>0.016161616161616276</v>
      </c>
    </row>
    <row r="7" spans="1:11" s="21" customFormat="1" ht="12.75">
      <c r="A7" s="16" t="s">
        <v>13</v>
      </c>
      <c r="B7" s="51">
        <f>B6</f>
        <v>165</v>
      </c>
      <c r="C7" s="18">
        <v>165</v>
      </c>
      <c r="D7" s="37">
        <f>IF(B7=0,"",C7/B7)</f>
        <v>1</v>
      </c>
      <c r="E7" s="19">
        <v>63</v>
      </c>
      <c r="F7" s="20">
        <v>67</v>
      </c>
      <c r="G7" s="20">
        <v>31</v>
      </c>
      <c r="H7" s="34">
        <f>SUM(E7:G7)</f>
        <v>161</v>
      </c>
      <c r="I7" s="35">
        <f>IF(B7=0,"",H7/C7)</f>
        <v>0.9757575757575757</v>
      </c>
      <c r="J7" s="36">
        <f>C7-H7</f>
        <v>4</v>
      </c>
      <c r="K7" s="35">
        <f>IF(B7=0,"",J7/C7)</f>
        <v>0.024242424242424242</v>
      </c>
    </row>
    <row r="8" spans="1:11" s="21" customFormat="1" ht="12.75">
      <c r="A8" s="16" t="s">
        <v>14</v>
      </c>
      <c r="B8" s="51">
        <f>B7</f>
        <v>165</v>
      </c>
      <c r="C8" s="18">
        <v>165</v>
      </c>
      <c r="D8" s="37">
        <f>IF(B8=0,"",C8/B8)</f>
        <v>1</v>
      </c>
      <c r="E8" s="19">
        <v>34</v>
      </c>
      <c r="F8" s="20">
        <v>95</v>
      </c>
      <c r="G8" s="20">
        <v>34</v>
      </c>
      <c r="H8" s="34">
        <f>SUM(E8:G8)</f>
        <v>163</v>
      </c>
      <c r="I8" s="35">
        <f>IF(B8=0,"",H8/C8)</f>
        <v>0.9878787878787879</v>
      </c>
      <c r="J8" s="36">
        <f>C8-H8</f>
        <v>2</v>
      </c>
      <c r="K8" s="35">
        <f>IF(B8=0,"",J8/C8)</f>
        <v>0.012121212121212121</v>
      </c>
    </row>
    <row r="9" spans="1:11" s="21" customFormat="1" ht="12.75">
      <c r="A9" s="16" t="s">
        <v>15</v>
      </c>
      <c r="B9" s="51">
        <f>B8</f>
        <v>165</v>
      </c>
      <c r="C9" s="18">
        <v>165</v>
      </c>
      <c r="D9" s="37">
        <f>IF(B9=0,"",C9/B9)</f>
        <v>1</v>
      </c>
      <c r="E9" s="19">
        <v>52</v>
      </c>
      <c r="F9" s="20">
        <v>84</v>
      </c>
      <c r="G9" s="20">
        <v>27</v>
      </c>
      <c r="H9" s="34">
        <f>SUM(E9:G9)</f>
        <v>163</v>
      </c>
      <c r="I9" s="35">
        <f>IF(B9=0,"",H9/C9)</f>
        <v>0.9878787878787879</v>
      </c>
      <c r="J9" s="36">
        <f>C9-H9</f>
        <v>2</v>
      </c>
      <c r="K9" s="35">
        <f>IF(B9=0,"",J9/C9)</f>
        <v>0.012121212121212121</v>
      </c>
    </row>
    <row r="10" spans="1:11" s="21" customFormat="1" ht="12.75">
      <c r="A10" s="22"/>
      <c r="B10" s="17"/>
      <c r="C10" s="18"/>
      <c r="D10" s="39"/>
      <c r="E10" s="18"/>
      <c r="F10" s="23"/>
      <c r="G10" s="23"/>
      <c r="H10" s="34"/>
      <c r="I10" s="38"/>
      <c r="J10" s="39"/>
      <c r="K10" s="38"/>
    </row>
    <row r="11" spans="1:11" s="15" customFormat="1" ht="12.75">
      <c r="A11" s="14" t="s">
        <v>17</v>
      </c>
      <c r="B11" s="54">
        <v>165</v>
      </c>
      <c r="C11" s="53">
        <v>165</v>
      </c>
      <c r="D11" s="29">
        <f>IF(B11=0,"",C11/B11)</f>
        <v>1</v>
      </c>
      <c r="E11" s="53">
        <v>69</v>
      </c>
      <c r="F11" s="55">
        <v>55</v>
      </c>
      <c r="G11" s="55">
        <v>34</v>
      </c>
      <c r="H11" s="56">
        <f>SUM(E11:G11)</f>
        <v>158</v>
      </c>
      <c r="I11" s="32">
        <f>IF(B11=0,"",H11/C11)</f>
        <v>0.9575757575757575</v>
      </c>
      <c r="J11" s="33">
        <f>C11-H11</f>
        <v>7</v>
      </c>
      <c r="K11" s="32">
        <f>IF(B11=0,"",J11/C11)</f>
        <v>0.04242424242424243</v>
      </c>
    </row>
    <row r="12" spans="1:11" s="21" customFormat="1" ht="12.75">
      <c r="A12" s="22"/>
      <c r="B12" s="17"/>
      <c r="C12" s="18"/>
      <c r="D12" s="39"/>
      <c r="E12" s="18"/>
      <c r="F12" s="23"/>
      <c r="G12" s="23"/>
      <c r="H12" s="34"/>
      <c r="I12" s="38"/>
      <c r="J12" s="39"/>
      <c r="K12" s="38"/>
    </row>
    <row r="13" spans="1:11" s="15" customFormat="1" ht="12.75">
      <c r="A13" s="14" t="s">
        <v>19</v>
      </c>
      <c r="B13" s="52">
        <v>165</v>
      </c>
      <c r="C13" s="28">
        <f>SUM(C14:C16)/3</f>
        <v>164.66666666666666</v>
      </c>
      <c r="D13" s="29">
        <f>IF(B13=0,"",C13/B13)</f>
        <v>0.997979797979798</v>
      </c>
      <c r="E13" s="28">
        <f>SUM(E14:E16)/3</f>
        <v>56.666666666666664</v>
      </c>
      <c r="F13" s="30">
        <f>SUM(F14:F16)/3</f>
        <v>73.66666666666667</v>
      </c>
      <c r="G13" s="30">
        <f>SUM(G14:G16)/3</f>
        <v>31.333333333333332</v>
      </c>
      <c r="H13" s="31">
        <f>SUM(E13:G13)</f>
        <v>161.66666666666669</v>
      </c>
      <c r="I13" s="32">
        <f>IF(B13=0,"",H13/C13)</f>
        <v>0.9817813765182188</v>
      </c>
      <c r="J13" s="33">
        <f>C13-H13</f>
        <v>2.9999999999999716</v>
      </c>
      <c r="K13" s="32">
        <f>IF(B13=0,"",J13/C13)</f>
        <v>0.018218623481781205</v>
      </c>
    </row>
    <row r="14" spans="1:11" s="21" customFormat="1" ht="12.75">
      <c r="A14" s="16" t="s">
        <v>13</v>
      </c>
      <c r="B14" s="51">
        <f>B13</f>
        <v>165</v>
      </c>
      <c r="C14" s="18">
        <v>164</v>
      </c>
      <c r="D14" s="37">
        <f>IF(B14=0,"",C14/B14)</f>
        <v>0.9939393939393939</v>
      </c>
      <c r="E14" s="19">
        <v>38</v>
      </c>
      <c r="F14" s="20">
        <v>81</v>
      </c>
      <c r="G14" s="20">
        <v>43</v>
      </c>
      <c r="H14" s="34">
        <f>SUM(E14:G14)</f>
        <v>162</v>
      </c>
      <c r="I14" s="35">
        <f>IF(B14=0,"",H14/C14)</f>
        <v>0.9878048780487805</v>
      </c>
      <c r="J14" s="36">
        <f>C14-H14</f>
        <v>2</v>
      </c>
      <c r="K14" s="35">
        <f>IF(B14=0,"",J14/C14)</f>
        <v>0.012195121951219513</v>
      </c>
    </row>
    <row r="15" spans="1:11" s="21" customFormat="1" ht="12.75">
      <c r="A15" s="16" t="s">
        <v>14</v>
      </c>
      <c r="B15" s="51">
        <f>B14</f>
        <v>165</v>
      </c>
      <c r="C15" s="18">
        <v>165</v>
      </c>
      <c r="D15" s="37">
        <f>IF(B15=0,"",C15/B15)</f>
        <v>1</v>
      </c>
      <c r="E15" s="19">
        <v>68</v>
      </c>
      <c r="F15" s="20">
        <v>74</v>
      </c>
      <c r="G15" s="20">
        <v>18</v>
      </c>
      <c r="H15" s="34">
        <f>SUM(E15:G15)</f>
        <v>160</v>
      </c>
      <c r="I15" s="35">
        <f>IF(B15=0,"",H15/C15)</f>
        <v>0.9696969696969697</v>
      </c>
      <c r="J15" s="36">
        <f>C15-H15</f>
        <v>5</v>
      </c>
      <c r="K15" s="35">
        <f>IF(B15=0,"",J15/C15)</f>
        <v>0.030303030303030304</v>
      </c>
    </row>
    <row r="16" spans="1:11" s="21" customFormat="1" ht="12.75">
      <c r="A16" s="16" t="s">
        <v>15</v>
      </c>
      <c r="B16" s="51">
        <f>B15</f>
        <v>165</v>
      </c>
      <c r="C16" s="18">
        <v>165</v>
      </c>
      <c r="D16" s="37">
        <f>IF(B16=0,"",C16/B16)</f>
        <v>1</v>
      </c>
      <c r="E16" s="19">
        <v>64</v>
      </c>
      <c r="F16" s="20">
        <v>66</v>
      </c>
      <c r="G16" s="20">
        <v>33</v>
      </c>
      <c r="H16" s="34">
        <f>SUM(E16:G16)</f>
        <v>163</v>
      </c>
      <c r="I16" s="35">
        <f>IF(B16=0,"",H16/C16)</f>
        <v>0.9878787878787879</v>
      </c>
      <c r="J16" s="36">
        <f>C16-H16</f>
        <v>2</v>
      </c>
      <c r="K16" s="35">
        <f>IF(B16=0,"",J16/C16)</f>
        <v>0.012121212121212121</v>
      </c>
    </row>
    <row r="17" spans="1:11" s="21" customFormat="1" ht="12.75">
      <c r="A17" s="24"/>
      <c r="B17" s="24"/>
      <c r="C17" s="25"/>
      <c r="D17" s="42"/>
      <c r="E17" s="25"/>
      <c r="F17" s="26"/>
      <c r="G17" s="26"/>
      <c r="H17" s="40"/>
      <c r="I17" s="41"/>
      <c r="J17" s="42"/>
      <c r="K17" s="41"/>
    </row>
    <row r="18" s="3" customFormat="1" ht="12.75"/>
    <row r="19" s="3" customFormat="1" ht="12.75"/>
    <row r="20" s="3" customFormat="1" ht="12.75"/>
    <row r="21" s="3" customFormat="1" ht="12.75"/>
    <row r="22" s="3" customFormat="1" ht="12.75"/>
    <row r="23" s="3" customFormat="1" ht="12.75"/>
    <row r="24" s="3" customFormat="1" ht="12.75"/>
    <row r="25" s="3" customFormat="1" ht="12.75"/>
    <row r="26" s="3" customFormat="1" ht="12.75"/>
    <row r="27" s="3" customFormat="1" ht="12.75"/>
    <row r="28" s="3" customFormat="1" ht="12.75"/>
    <row r="29" s="3" customFormat="1" ht="12.75"/>
    <row r="30" s="3" customFormat="1" ht="12.75"/>
    <row r="31" s="3" customFormat="1" ht="12.75"/>
    <row r="32" s="3" customFormat="1" ht="12.75"/>
    <row r="33" s="3" customFormat="1" ht="12.75"/>
    <row r="34" s="3" customFormat="1" ht="12.75"/>
    <row r="35" s="3" customFormat="1" ht="12.75"/>
    <row r="36" s="3" customFormat="1" ht="12.75"/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</sheetData>
  <sheetProtection password="CB95" sheet="1" objects="1" scenarios="1"/>
  <mergeCells count="1">
    <mergeCell ref="E4:K4"/>
  </mergeCells>
  <printOptions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Header>&amp;L&amp;"Times New Roman,Fet"NACKA KOMMUN
&amp;"Times New Roman,Normal"Stadsledningskontoret&amp;C&amp;A&amp;R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K17"/>
  <sheetViews>
    <sheetView workbookViewId="0" topLeftCell="A1">
      <selection activeCell="F22" sqref="F22"/>
    </sheetView>
  </sheetViews>
  <sheetFormatPr defaultColWidth="9.00390625" defaultRowHeight="15.75"/>
  <cols>
    <col min="1" max="1" width="22.375" style="2" customWidth="1"/>
    <col min="2" max="11" width="7.875" style="2" customWidth="1"/>
    <col min="12" max="12" width="7.625" style="2" customWidth="1"/>
    <col min="13" max="16384" width="9.00390625" style="2" customWidth="1"/>
  </cols>
  <sheetData>
    <row r="1" ht="18.75">
      <c r="A1" s="1" t="str">
        <f>Totalt!A1</f>
        <v>Resultat på ämnesprov i skolår 9 vårterminen 2004</v>
      </c>
    </row>
    <row r="2" s="3" customFormat="1" ht="12.75"/>
    <row r="3" s="3" customFormat="1" ht="12.75">
      <c r="A3" s="4" t="s">
        <v>21</v>
      </c>
    </row>
    <row r="4" spans="2:11" s="5" customFormat="1" ht="12.75">
      <c r="B4" s="3"/>
      <c r="C4" s="3"/>
      <c r="D4" s="3"/>
      <c r="E4" s="73" t="s">
        <v>4</v>
      </c>
      <c r="F4" s="74"/>
      <c r="G4" s="74"/>
      <c r="H4" s="74"/>
      <c r="I4" s="74"/>
      <c r="J4" s="74"/>
      <c r="K4" s="75"/>
    </row>
    <row r="5" spans="1:11" s="13" customFormat="1" ht="56.25">
      <c r="A5" s="6" t="s">
        <v>0</v>
      </c>
      <c r="B5" s="7" t="s">
        <v>1</v>
      </c>
      <c r="C5" s="8" t="s">
        <v>2</v>
      </c>
      <c r="D5" s="9" t="s">
        <v>3</v>
      </c>
      <c r="E5" s="8" t="s">
        <v>7</v>
      </c>
      <c r="F5" s="10" t="s">
        <v>6</v>
      </c>
      <c r="G5" s="10" t="s">
        <v>5</v>
      </c>
      <c r="H5" s="10" t="s">
        <v>8</v>
      </c>
      <c r="I5" s="11" t="s">
        <v>9</v>
      </c>
      <c r="J5" s="12" t="s">
        <v>10</v>
      </c>
      <c r="K5" s="11" t="s">
        <v>11</v>
      </c>
    </row>
    <row r="6" spans="1:11" s="15" customFormat="1" ht="12.75">
      <c r="A6" s="14" t="s">
        <v>20</v>
      </c>
      <c r="B6" s="52">
        <v>43</v>
      </c>
      <c r="C6" s="28">
        <f>SUM(C7:C9)/3</f>
        <v>38.666666666666664</v>
      </c>
      <c r="D6" s="29">
        <f>IF(B6=0,"",C6/B6)</f>
        <v>0.8992248062015503</v>
      </c>
      <c r="E6" s="28">
        <f>SUM(E7:E9)/3</f>
        <v>13.666666666666666</v>
      </c>
      <c r="F6" s="30">
        <f>SUM(F7:F9)/3</f>
        <v>18.666666666666668</v>
      </c>
      <c r="G6" s="30">
        <f>SUM(G7:G9)/3</f>
        <v>6</v>
      </c>
      <c r="H6" s="31">
        <f>SUM(E6:G6)</f>
        <v>38.333333333333336</v>
      </c>
      <c r="I6" s="32">
        <f>IF(B6=0,"",H6/C6)</f>
        <v>0.9913793103448277</v>
      </c>
      <c r="J6" s="33">
        <f>C6-H6</f>
        <v>0.3333333333333286</v>
      </c>
      <c r="K6" s="32">
        <f>IF(B6=0,"",J6/C6)</f>
        <v>0.008620689655172292</v>
      </c>
    </row>
    <row r="7" spans="1:11" s="21" customFormat="1" ht="12.75">
      <c r="A7" s="16" t="s">
        <v>13</v>
      </c>
      <c r="B7" s="51">
        <f>B6</f>
        <v>43</v>
      </c>
      <c r="C7" s="18">
        <v>38</v>
      </c>
      <c r="D7" s="37">
        <f>IF(B7=0,"",C7/B7)</f>
        <v>0.8837209302325582</v>
      </c>
      <c r="E7" s="19">
        <v>8</v>
      </c>
      <c r="F7" s="20">
        <v>23</v>
      </c>
      <c r="G7" s="20">
        <v>6</v>
      </c>
      <c r="H7" s="34">
        <f>SUM(E7:G7)</f>
        <v>37</v>
      </c>
      <c r="I7" s="35">
        <f>IF(B7=0,"",H7/C7)</f>
        <v>0.9736842105263158</v>
      </c>
      <c r="J7" s="36">
        <f>C7-H7</f>
        <v>1</v>
      </c>
      <c r="K7" s="35">
        <f>IF(B7=0,"",J7/C7)</f>
        <v>0.02631578947368421</v>
      </c>
    </row>
    <row r="8" spans="1:11" s="21" customFormat="1" ht="12.75">
      <c r="A8" s="16" t="s">
        <v>14</v>
      </c>
      <c r="B8" s="51">
        <f>B7</f>
        <v>43</v>
      </c>
      <c r="C8" s="18">
        <v>38</v>
      </c>
      <c r="D8" s="37">
        <f>IF(B8=0,"",C8/B8)</f>
        <v>0.8837209302325582</v>
      </c>
      <c r="E8" s="19">
        <v>20</v>
      </c>
      <c r="F8" s="20">
        <v>18</v>
      </c>
      <c r="G8" s="20"/>
      <c r="H8" s="34">
        <f>SUM(E8:G8)</f>
        <v>38</v>
      </c>
      <c r="I8" s="35">
        <f>IF(B8=0,"",H8/C8)</f>
        <v>1</v>
      </c>
      <c r="J8" s="36">
        <f>C8-H8</f>
        <v>0</v>
      </c>
      <c r="K8" s="35">
        <f>IF(B8=0,"",J8/C8)</f>
        <v>0</v>
      </c>
    </row>
    <row r="9" spans="1:11" s="21" customFormat="1" ht="12.75">
      <c r="A9" s="16" t="s">
        <v>15</v>
      </c>
      <c r="B9" s="51">
        <f>B8</f>
        <v>43</v>
      </c>
      <c r="C9" s="18">
        <v>40</v>
      </c>
      <c r="D9" s="37">
        <f>IF(B9=0,"",C9/B9)</f>
        <v>0.9302325581395349</v>
      </c>
      <c r="E9" s="19">
        <v>13</v>
      </c>
      <c r="F9" s="20">
        <v>15</v>
      </c>
      <c r="G9" s="20">
        <v>12</v>
      </c>
      <c r="H9" s="34">
        <f>SUM(E9:G9)</f>
        <v>40</v>
      </c>
      <c r="I9" s="35">
        <f>IF(B9=0,"",H9/C9)</f>
        <v>1</v>
      </c>
      <c r="J9" s="36">
        <f>C9-H9</f>
        <v>0</v>
      </c>
      <c r="K9" s="35">
        <f>IF(B9=0,"",J9/C9)</f>
        <v>0</v>
      </c>
    </row>
    <row r="10" spans="1:11" s="21" customFormat="1" ht="12.75">
      <c r="A10" s="22"/>
      <c r="B10" s="17"/>
      <c r="C10" s="18"/>
      <c r="D10" s="39"/>
      <c r="E10" s="18"/>
      <c r="F10" s="23"/>
      <c r="G10" s="23"/>
      <c r="H10" s="34"/>
      <c r="I10" s="38"/>
      <c r="J10" s="39"/>
      <c r="K10" s="38"/>
    </row>
    <row r="11" spans="1:11" s="15" customFormat="1" ht="12.75">
      <c r="A11" s="14" t="s">
        <v>17</v>
      </c>
      <c r="B11" s="54">
        <v>44</v>
      </c>
      <c r="C11" s="53">
        <v>43</v>
      </c>
      <c r="D11" s="29">
        <f>IF(B11=0,"",C11/B11)</f>
        <v>0.9772727272727273</v>
      </c>
      <c r="E11" s="53">
        <v>12</v>
      </c>
      <c r="F11" s="55">
        <v>12</v>
      </c>
      <c r="G11" s="55">
        <v>14</v>
      </c>
      <c r="H11" s="56">
        <f>SUM(E11:G11)</f>
        <v>38</v>
      </c>
      <c r="I11" s="32">
        <f>IF(B11=0,"",H11/C11)</f>
        <v>0.8837209302325582</v>
      </c>
      <c r="J11" s="33">
        <f>C11-H11</f>
        <v>5</v>
      </c>
      <c r="K11" s="32">
        <f>IF(B11=0,"",J11/C11)</f>
        <v>0.11627906976744186</v>
      </c>
    </row>
    <row r="12" spans="1:11" s="21" customFormat="1" ht="12.75">
      <c r="A12" s="22"/>
      <c r="B12" s="17"/>
      <c r="C12" s="18"/>
      <c r="D12" s="39"/>
      <c r="E12" s="18"/>
      <c r="F12" s="23"/>
      <c r="G12" s="23"/>
      <c r="H12" s="34"/>
      <c r="I12" s="38"/>
      <c r="J12" s="39"/>
      <c r="K12" s="38"/>
    </row>
    <row r="13" spans="1:11" s="15" customFormat="1" ht="12.75">
      <c r="A13" s="14" t="s">
        <v>19</v>
      </c>
      <c r="B13" s="52">
        <v>43</v>
      </c>
      <c r="C13" s="28">
        <f>SUM(C14:C16)/3</f>
        <v>42.666666666666664</v>
      </c>
      <c r="D13" s="29">
        <f>IF(B13=0,"",C13/B13)</f>
        <v>0.9922480620155039</v>
      </c>
      <c r="E13" s="28">
        <f>SUM(E14:E16)/3</f>
        <v>14.333333333333334</v>
      </c>
      <c r="F13" s="30">
        <f>SUM(F14:F16)/3</f>
        <v>20</v>
      </c>
      <c r="G13" s="30">
        <f>SUM(G14:G16)/3</f>
        <v>7.333333333333333</v>
      </c>
      <c r="H13" s="31">
        <f>SUM(E13:G13)</f>
        <v>41.66666666666667</v>
      </c>
      <c r="I13" s="32">
        <f>IF(B13=0,"",H13/C13)</f>
        <v>0.9765625000000001</v>
      </c>
      <c r="J13" s="33">
        <f>C13-H13</f>
        <v>0.9999999999999929</v>
      </c>
      <c r="K13" s="32">
        <f>IF(B13=0,"",J13/C13)</f>
        <v>0.023437499999999833</v>
      </c>
    </row>
    <row r="14" spans="1:11" s="21" customFormat="1" ht="12.75">
      <c r="A14" s="16" t="s">
        <v>13</v>
      </c>
      <c r="B14" s="51">
        <f>B13</f>
        <v>43</v>
      </c>
      <c r="C14" s="18">
        <v>43</v>
      </c>
      <c r="D14" s="37">
        <f>IF(B14=0,"",C14/B14)</f>
        <v>1</v>
      </c>
      <c r="E14" s="19">
        <v>17</v>
      </c>
      <c r="F14" s="20">
        <v>15</v>
      </c>
      <c r="G14" s="20">
        <v>11</v>
      </c>
      <c r="H14" s="34">
        <f>SUM(E14:G14)</f>
        <v>43</v>
      </c>
      <c r="I14" s="35">
        <f>IF(B14=0,"",H14/C14)</f>
        <v>1</v>
      </c>
      <c r="J14" s="36">
        <f>C14-H14</f>
        <v>0</v>
      </c>
      <c r="K14" s="35">
        <f>IF(B14=0,"",J14/C14)</f>
        <v>0</v>
      </c>
    </row>
    <row r="15" spans="1:11" s="21" customFormat="1" ht="12.75">
      <c r="A15" s="16" t="s">
        <v>14</v>
      </c>
      <c r="B15" s="51">
        <f>B14</f>
        <v>43</v>
      </c>
      <c r="C15" s="18">
        <v>43</v>
      </c>
      <c r="D15" s="37">
        <f>IF(B15=0,"",C15/B15)</f>
        <v>1</v>
      </c>
      <c r="E15" s="19">
        <v>10</v>
      </c>
      <c r="F15" s="20">
        <v>23</v>
      </c>
      <c r="G15" s="20">
        <v>7</v>
      </c>
      <c r="H15" s="34">
        <f>SUM(E15:G15)</f>
        <v>40</v>
      </c>
      <c r="I15" s="35">
        <f>IF(B15=0,"",H15/C15)</f>
        <v>0.9302325581395349</v>
      </c>
      <c r="J15" s="36">
        <f>C15-H15</f>
        <v>3</v>
      </c>
      <c r="K15" s="35">
        <f>IF(B15=0,"",J15/C15)</f>
        <v>0.06976744186046512</v>
      </c>
    </row>
    <row r="16" spans="1:11" s="21" customFormat="1" ht="12.75">
      <c r="A16" s="16" t="s">
        <v>15</v>
      </c>
      <c r="B16" s="51">
        <f>B15</f>
        <v>43</v>
      </c>
      <c r="C16" s="18">
        <v>42</v>
      </c>
      <c r="D16" s="37">
        <f>IF(B16=0,"",C16/B16)</f>
        <v>0.9767441860465116</v>
      </c>
      <c r="E16" s="19">
        <v>16</v>
      </c>
      <c r="F16" s="20">
        <v>22</v>
      </c>
      <c r="G16" s="20">
        <v>4</v>
      </c>
      <c r="H16" s="34">
        <f>SUM(E16:G16)</f>
        <v>42</v>
      </c>
      <c r="I16" s="35">
        <f>IF(B16=0,"",H16/C16)</f>
        <v>1</v>
      </c>
      <c r="J16" s="36">
        <f>C16-H16</f>
        <v>0</v>
      </c>
      <c r="K16" s="35">
        <f>IF(B16=0,"",J16/C16)</f>
        <v>0</v>
      </c>
    </row>
    <row r="17" spans="1:11" s="21" customFormat="1" ht="12.75">
      <c r="A17" s="24"/>
      <c r="B17" s="24"/>
      <c r="C17" s="25"/>
      <c r="D17" s="42"/>
      <c r="E17" s="25"/>
      <c r="F17" s="26"/>
      <c r="G17" s="26"/>
      <c r="H17" s="40"/>
      <c r="I17" s="41"/>
      <c r="J17" s="42"/>
      <c r="K17" s="41"/>
    </row>
    <row r="18" s="3" customFormat="1" ht="12.75"/>
    <row r="19" s="3" customFormat="1" ht="12.75"/>
    <row r="20" s="3" customFormat="1" ht="12.75"/>
    <row r="21" s="3" customFormat="1" ht="12.75"/>
    <row r="22" s="3" customFormat="1" ht="12.75"/>
    <row r="23" s="3" customFormat="1" ht="12.75"/>
    <row r="24" s="3" customFormat="1" ht="12.75"/>
    <row r="25" s="3" customFormat="1" ht="12.75"/>
    <row r="26" s="3" customFormat="1" ht="12.75"/>
    <row r="27" s="3" customFormat="1" ht="12.75"/>
    <row r="28" s="3" customFormat="1" ht="12.75"/>
    <row r="29" s="3" customFormat="1" ht="12.75"/>
    <row r="30" s="3" customFormat="1" ht="12.75"/>
    <row r="31" s="3" customFormat="1" ht="12.75"/>
    <row r="32" s="3" customFormat="1" ht="12.75"/>
    <row r="33" s="3" customFormat="1" ht="12.75"/>
    <row r="34" s="3" customFormat="1" ht="12.75"/>
    <row r="35" s="3" customFormat="1" ht="12.75"/>
    <row r="36" s="3" customFormat="1" ht="12.75"/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</sheetData>
  <sheetProtection password="CB95" sheet="1" objects="1" scenarios="1"/>
  <mergeCells count="1">
    <mergeCell ref="E4:K4"/>
  </mergeCells>
  <printOptions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Header>&amp;L&amp;"Times New Roman,Fet"NACKA KOMMUN
&amp;"Times New Roman,Normal"Stadsledningskontoret&amp;C&amp;A&amp;R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K17"/>
  <sheetViews>
    <sheetView workbookViewId="0" topLeftCell="A1">
      <selection activeCell="A1" sqref="A1"/>
    </sheetView>
  </sheetViews>
  <sheetFormatPr defaultColWidth="9.00390625" defaultRowHeight="15.75"/>
  <cols>
    <col min="1" max="1" width="22.375" style="2" customWidth="1"/>
    <col min="2" max="11" width="7.875" style="2" customWidth="1"/>
    <col min="12" max="12" width="7.625" style="2" customWidth="1"/>
    <col min="13" max="16384" width="9.00390625" style="2" customWidth="1"/>
  </cols>
  <sheetData>
    <row r="1" ht="18.75">
      <c r="A1" s="1" t="str">
        <f>Totalt!A1</f>
        <v>Resultat på ämnesprov i skolår 9 vårterminen 2004</v>
      </c>
    </row>
    <row r="2" s="3" customFormat="1" ht="12.75"/>
    <row r="3" s="3" customFormat="1" ht="12.75">
      <c r="A3" s="4" t="s">
        <v>21</v>
      </c>
    </row>
    <row r="4" spans="2:11" s="5" customFormat="1" ht="12.75">
      <c r="B4" s="3"/>
      <c r="C4" s="3"/>
      <c r="D4" s="3"/>
      <c r="E4" s="73" t="s">
        <v>4</v>
      </c>
      <c r="F4" s="74"/>
      <c r="G4" s="74"/>
      <c r="H4" s="74"/>
      <c r="I4" s="74"/>
      <c r="J4" s="74"/>
      <c r="K4" s="75"/>
    </row>
    <row r="5" spans="1:11" s="13" customFormat="1" ht="56.25">
      <c r="A5" s="6" t="s">
        <v>0</v>
      </c>
      <c r="B5" s="7" t="s">
        <v>1</v>
      </c>
      <c r="C5" s="8" t="s">
        <v>2</v>
      </c>
      <c r="D5" s="9" t="s">
        <v>3</v>
      </c>
      <c r="E5" s="8" t="s">
        <v>7</v>
      </c>
      <c r="F5" s="10" t="s">
        <v>6</v>
      </c>
      <c r="G5" s="10" t="s">
        <v>5</v>
      </c>
      <c r="H5" s="10" t="s">
        <v>8</v>
      </c>
      <c r="I5" s="11" t="s">
        <v>9</v>
      </c>
      <c r="J5" s="12" t="s">
        <v>10</v>
      </c>
      <c r="K5" s="11" t="s">
        <v>11</v>
      </c>
    </row>
    <row r="6" spans="1:11" s="15" customFormat="1" ht="12.75">
      <c r="A6" s="14" t="s">
        <v>20</v>
      </c>
      <c r="B6" s="52">
        <v>134</v>
      </c>
      <c r="C6" s="28">
        <f>SUM(C7:C9)/3</f>
        <v>128</v>
      </c>
      <c r="D6" s="29">
        <f>IF(B6=0,"",C6/B6)</f>
        <v>0.9552238805970149</v>
      </c>
      <c r="E6" s="28">
        <f>SUM(E7:E9)/3</f>
        <v>33.666666666666664</v>
      </c>
      <c r="F6" s="30">
        <f>SUM(F7:F9)/3</f>
        <v>54.333333333333336</v>
      </c>
      <c r="G6" s="30">
        <f>SUM(G7:G9)/3</f>
        <v>39</v>
      </c>
      <c r="H6" s="31">
        <f>SUM(E6:G6)</f>
        <v>127</v>
      </c>
      <c r="I6" s="32">
        <f>IF(B6=0,"",H6/C6)</f>
        <v>0.9921875</v>
      </c>
      <c r="J6" s="33">
        <f>C6-H6</f>
        <v>1</v>
      </c>
      <c r="K6" s="32">
        <f>IF(B6=0,"",J6/C6)</f>
        <v>0.0078125</v>
      </c>
    </row>
    <row r="7" spans="1:11" s="21" customFormat="1" ht="12.75">
      <c r="A7" s="16" t="s">
        <v>13</v>
      </c>
      <c r="B7" s="51">
        <f>B6</f>
        <v>134</v>
      </c>
      <c r="C7" s="18">
        <v>121</v>
      </c>
      <c r="D7" s="37">
        <f>IF(B7=0,"",C7/B7)</f>
        <v>0.9029850746268657</v>
      </c>
      <c r="E7" s="19">
        <v>45</v>
      </c>
      <c r="F7" s="20">
        <v>58</v>
      </c>
      <c r="G7" s="20">
        <v>18</v>
      </c>
      <c r="H7" s="34">
        <f>SUM(E7:G7)</f>
        <v>121</v>
      </c>
      <c r="I7" s="35">
        <f>IF(B7=0,"",H7/C7)</f>
        <v>1</v>
      </c>
      <c r="J7" s="36">
        <f>C7-H7</f>
        <v>0</v>
      </c>
      <c r="K7" s="35">
        <f>IF(B7=0,"",J7/C7)</f>
        <v>0</v>
      </c>
    </row>
    <row r="8" spans="1:11" s="21" customFormat="1" ht="12.75">
      <c r="A8" s="16" t="s">
        <v>14</v>
      </c>
      <c r="B8" s="51">
        <f>B7</f>
        <v>134</v>
      </c>
      <c r="C8" s="18">
        <v>132</v>
      </c>
      <c r="D8" s="37">
        <f>IF(B8=0,"",C8/B8)</f>
        <v>0.9850746268656716</v>
      </c>
      <c r="E8" s="19">
        <v>30</v>
      </c>
      <c r="F8" s="20">
        <v>44</v>
      </c>
      <c r="G8" s="20">
        <v>58</v>
      </c>
      <c r="H8" s="34">
        <f>SUM(E8:G8)</f>
        <v>132</v>
      </c>
      <c r="I8" s="35">
        <f>IF(B8=0,"",H8/C8)</f>
        <v>1</v>
      </c>
      <c r="J8" s="36">
        <f>C8-H8</f>
        <v>0</v>
      </c>
      <c r="K8" s="35">
        <f>IF(B8=0,"",J8/C8)</f>
        <v>0</v>
      </c>
    </row>
    <row r="9" spans="1:11" s="21" customFormat="1" ht="12.75">
      <c r="A9" s="16" t="s">
        <v>15</v>
      </c>
      <c r="B9" s="51">
        <f>B8</f>
        <v>134</v>
      </c>
      <c r="C9" s="18">
        <v>131</v>
      </c>
      <c r="D9" s="37">
        <f>IF(B9=0,"",C9/B9)</f>
        <v>0.9776119402985075</v>
      </c>
      <c r="E9" s="19">
        <v>26</v>
      </c>
      <c r="F9" s="20">
        <v>61</v>
      </c>
      <c r="G9" s="20">
        <v>41</v>
      </c>
      <c r="H9" s="34">
        <f>SUM(E9:G9)</f>
        <v>128</v>
      </c>
      <c r="I9" s="35">
        <f>IF(B9=0,"",H9/C9)</f>
        <v>0.9770992366412213</v>
      </c>
      <c r="J9" s="36">
        <f>C9-H9</f>
        <v>3</v>
      </c>
      <c r="K9" s="35">
        <f>IF(B9=0,"",J9/C9)</f>
        <v>0.022900763358778626</v>
      </c>
    </row>
    <row r="10" spans="1:11" s="21" customFormat="1" ht="12.75">
      <c r="A10" s="22"/>
      <c r="B10" s="17"/>
      <c r="C10" s="18"/>
      <c r="D10" s="39"/>
      <c r="E10" s="18"/>
      <c r="F10" s="23"/>
      <c r="G10" s="23"/>
      <c r="H10" s="34"/>
      <c r="I10" s="38"/>
      <c r="J10" s="39"/>
      <c r="K10" s="38"/>
    </row>
    <row r="11" spans="1:11" s="15" customFormat="1" ht="12.75">
      <c r="A11" s="14" t="s">
        <v>17</v>
      </c>
      <c r="B11" s="54">
        <v>133</v>
      </c>
      <c r="C11" s="53">
        <v>125</v>
      </c>
      <c r="D11" s="29">
        <f>IF(B11=0,"",C11/B11)</f>
        <v>0.9398496240601504</v>
      </c>
      <c r="E11" s="53">
        <v>49</v>
      </c>
      <c r="F11" s="55">
        <v>41</v>
      </c>
      <c r="G11" s="55">
        <v>27</v>
      </c>
      <c r="H11" s="56">
        <f>SUM(E11:G11)</f>
        <v>117</v>
      </c>
      <c r="I11" s="32">
        <f>IF(B11=0,"",H11/C11)</f>
        <v>0.936</v>
      </c>
      <c r="J11" s="33">
        <f>C11-H11</f>
        <v>8</v>
      </c>
      <c r="K11" s="32">
        <f>IF(B11=0,"",J11/C11)</f>
        <v>0.064</v>
      </c>
    </row>
    <row r="12" spans="1:11" s="21" customFormat="1" ht="12.75">
      <c r="A12" s="22"/>
      <c r="B12" s="17"/>
      <c r="C12" s="18"/>
      <c r="D12" s="39"/>
      <c r="E12" s="18"/>
      <c r="F12" s="23"/>
      <c r="G12" s="23"/>
      <c r="H12" s="34"/>
      <c r="I12" s="38"/>
      <c r="J12" s="39"/>
      <c r="K12" s="38"/>
    </row>
    <row r="13" spans="1:11" s="15" customFormat="1" ht="12.75">
      <c r="A13" s="14" t="s">
        <v>19</v>
      </c>
      <c r="B13" s="52">
        <v>134</v>
      </c>
      <c r="C13" s="28">
        <f>SUM(C14:C16)/3</f>
        <v>131</v>
      </c>
      <c r="D13" s="29">
        <f>IF(B13=0,"",C13/B13)</f>
        <v>0.9776119402985075</v>
      </c>
      <c r="E13" s="28">
        <f>SUM(E14:E16)/3</f>
        <v>29</v>
      </c>
      <c r="F13" s="30">
        <f>SUM(F14:F16)/3</f>
        <v>69.66666666666667</v>
      </c>
      <c r="G13" s="30">
        <f>SUM(G14:G16)/3</f>
        <v>27.666666666666668</v>
      </c>
      <c r="H13" s="31">
        <f>SUM(E13:G13)</f>
        <v>126.33333333333334</v>
      </c>
      <c r="I13" s="32">
        <f>IF(B13=0,"",H13/C13)</f>
        <v>0.9643765903307889</v>
      </c>
      <c r="J13" s="33">
        <f>C13-H13</f>
        <v>4.666666666666657</v>
      </c>
      <c r="K13" s="32">
        <f>IF(B13=0,"",J13/C13)</f>
        <v>0.035623409669211126</v>
      </c>
    </row>
    <row r="14" spans="1:11" s="21" customFormat="1" ht="12.75">
      <c r="A14" s="16" t="s">
        <v>13</v>
      </c>
      <c r="B14" s="51">
        <f>B13</f>
        <v>134</v>
      </c>
      <c r="C14" s="18">
        <v>126</v>
      </c>
      <c r="D14" s="37">
        <f>IF(B14=0,"",C14/B14)</f>
        <v>0.9402985074626866</v>
      </c>
      <c r="E14" s="19">
        <v>17</v>
      </c>
      <c r="F14" s="20">
        <v>59</v>
      </c>
      <c r="G14" s="20">
        <v>40</v>
      </c>
      <c r="H14" s="34">
        <f>SUM(E14:G14)</f>
        <v>116</v>
      </c>
      <c r="I14" s="35">
        <f>IF(B14=0,"",H14/C14)</f>
        <v>0.9206349206349206</v>
      </c>
      <c r="J14" s="36">
        <f>C14-H14</f>
        <v>10</v>
      </c>
      <c r="K14" s="35">
        <f>IF(B14=0,"",J14/C14)</f>
        <v>0.07936507936507936</v>
      </c>
    </row>
    <row r="15" spans="1:11" s="21" customFormat="1" ht="12.75">
      <c r="A15" s="16" t="s">
        <v>14</v>
      </c>
      <c r="B15" s="51">
        <f>B14</f>
        <v>134</v>
      </c>
      <c r="C15" s="18">
        <v>133</v>
      </c>
      <c r="D15" s="37">
        <f>IF(B15=0,"",C15/B15)</f>
        <v>0.9925373134328358</v>
      </c>
      <c r="E15" s="19">
        <v>33</v>
      </c>
      <c r="F15" s="20">
        <v>79</v>
      </c>
      <c r="G15" s="20">
        <v>19</v>
      </c>
      <c r="H15" s="34">
        <f>SUM(E15:G15)</f>
        <v>131</v>
      </c>
      <c r="I15" s="35">
        <f>IF(B15=0,"",H15/C15)</f>
        <v>0.9849624060150376</v>
      </c>
      <c r="J15" s="36">
        <f>C15-H15</f>
        <v>2</v>
      </c>
      <c r="K15" s="35">
        <f>IF(B15=0,"",J15/C15)</f>
        <v>0.015037593984962405</v>
      </c>
    </row>
    <row r="16" spans="1:11" s="21" customFormat="1" ht="12.75">
      <c r="A16" s="16" t="s">
        <v>15</v>
      </c>
      <c r="B16" s="51">
        <f>B15</f>
        <v>134</v>
      </c>
      <c r="C16" s="18">
        <v>134</v>
      </c>
      <c r="D16" s="37">
        <f>IF(B16=0,"",C16/B16)</f>
        <v>1</v>
      </c>
      <c r="E16" s="19">
        <v>37</v>
      </c>
      <c r="F16" s="20">
        <v>71</v>
      </c>
      <c r="G16" s="20">
        <v>24</v>
      </c>
      <c r="H16" s="34">
        <f>SUM(E16:G16)</f>
        <v>132</v>
      </c>
      <c r="I16" s="35">
        <f>IF(B16=0,"",H16/C16)</f>
        <v>0.9850746268656716</v>
      </c>
      <c r="J16" s="36">
        <f>C16-H16</f>
        <v>2</v>
      </c>
      <c r="K16" s="35">
        <f>IF(B16=0,"",J16/C16)</f>
        <v>0.014925373134328358</v>
      </c>
    </row>
    <row r="17" spans="1:11" s="21" customFormat="1" ht="12.75">
      <c r="A17" s="24"/>
      <c r="B17" s="24"/>
      <c r="C17" s="25"/>
      <c r="D17" s="42"/>
      <c r="E17" s="25"/>
      <c r="F17" s="26"/>
      <c r="G17" s="26"/>
      <c r="H17" s="40"/>
      <c r="I17" s="41"/>
      <c r="J17" s="42"/>
      <c r="K17" s="41"/>
    </row>
    <row r="18" s="3" customFormat="1" ht="12.75"/>
    <row r="19" s="3" customFormat="1" ht="12.75"/>
    <row r="20" s="3" customFormat="1" ht="12.75"/>
    <row r="21" s="3" customFormat="1" ht="12.75"/>
    <row r="22" s="3" customFormat="1" ht="12.75"/>
    <row r="23" s="3" customFormat="1" ht="12.75"/>
    <row r="24" s="3" customFormat="1" ht="12.75"/>
    <row r="25" s="3" customFormat="1" ht="12.75"/>
    <row r="26" s="3" customFormat="1" ht="12.75"/>
    <row r="27" s="3" customFormat="1" ht="12.75"/>
    <row r="28" s="3" customFormat="1" ht="12.75"/>
    <row r="29" s="3" customFormat="1" ht="12.75"/>
    <row r="30" s="3" customFormat="1" ht="12.75"/>
    <row r="31" s="3" customFormat="1" ht="12.75"/>
    <row r="32" s="3" customFormat="1" ht="12.75"/>
    <row r="33" s="3" customFormat="1" ht="12.75"/>
    <row r="34" s="3" customFormat="1" ht="12.75"/>
    <row r="35" s="3" customFormat="1" ht="12.75"/>
    <row r="36" s="3" customFormat="1" ht="12.75"/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</sheetData>
  <sheetProtection password="CB95" sheet="1" objects="1" scenarios="1"/>
  <mergeCells count="1">
    <mergeCell ref="E4:K4"/>
  </mergeCells>
  <printOptions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Header>&amp;L&amp;"Times New Roman,Fet"NACKA KOMMUN
&amp;"Times New Roman,Normal"Stadsledningskontoret&amp;C&amp;A&amp;R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A1:K17"/>
  <sheetViews>
    <sheetView workbookViewId="0" topLeftCell="A1">
      <selection activeCell="G8" sqref="G8"/>
    </sheetView>
  </sheetViews>
  <sheetFormatPr defaultColWidth="9.00390625" defaultRowHeight="15.75"/>
  <cols>
    <col min="1" max="1" width="22.375" style="2" customWidth="1"/>
    <col min="2" max="11" width="7.875" style="2" customWidth="1"/>
    <col min="12" max="12" width="7.625" style="2" customWidth="1"/>
    <col min="13" max="16384" width="9.00390625" style="2" customWidth="1"/>
  </cols>
  <sheetData>
    <row r="1" ht="18.75">
      <c r="A1" s="1" t="str">
        <f>Totalt!A1</f>
        <v>Resultat på ämnesprov i skolår 9 vårterminen 2004</v>
      </c>
    </row>
    <row r="2" s="3" customFormat="1" ht="12.75"/>
    <row r="3" s="3" customFormat="1" ht="12.75">
      <c r="A3" s="4" t="s">
        <v>21</v>
      </c>
    </row>
    <row r="4" spans="2:11" s="5" customFormat="1" ht="12.75">
      <c r="B4" s="3"/>
      <c r="C4" s="3"/>
      <c r="D4" s="3"/>
      <c r="E4" s="73" t="s">
        <v>4</v>
      </c>
      <c r="F4" s="74"/>
      <c r="G4" s="74"/>
      <c r="H4" s="74"/>
      <c r="I4" s="74"/>
      <c r="J4" s="74"/>
      <c r="K4" s="75"/>
    </row>
    <row r="5" spans="1:11" s="13" customFormat="1" ht="56.25">
      <c r="A5" s="6" t="s">
        <v>0</v>
      </c>
      <c r="B5" s="7" t="s">
        <v>1</v>
      </c>
      <c r="C5" s="8" t="s">
        <v>2</v>
      </c>
      <c r="D5" s="9" t="s">
        <v>3</v>
      </c>
      <c r="E5" s="8" t="s">
        <v>7</v>
      </c>
      <c r="F5" s="10" t="s">
        <v>6</v>
      </c>
      <c r="G5" s="10" t="s">
        <v>5</v>
      </c>
      <c r="H5" s="10" t="s">
        <v>8</v>
      </c>
      <c r="I5" s="11" t="s">
        <v>9</v>
      </c>
      <c r="J5" s="12" t="s">
        <v>10</v>
      </c>
      <c r="K5" s="11" t="s">
        <v>11</v>
      </c>
    </row>
    <row r="6" spans="1:11" s="15" customFormat="1" ht="12.75">
      <c r="A6" s="14" t="s">
        <v>20</v>
      </c>
      <c r="B6" s="52">
        <v>142</v>
      </c>
      <c r="C6" s="28">
        <f>SUM(C7:C9)/3</f>
        <v>135</v>
      </c>
      <c r="D6" s="29">
        <f>IF(B6=0,"",C6/B6)</f>
        <v>0.9507042253521126</v>
      </c>
      <c r="E6" s="28">
        <f>SUM(E7:E9)/3</f>
        <v>44</v>
      </c>
      <c r="F6" s="30">
        <f>SUM(F7:F9)/3</f>
        <v>58</v>
      </c>
      <c r="G6" s="30">
        <f>SUM(G7:G9)/3</f>
        <v>22.666666666666668</v>
      </c>
      <c r="H6" s="31">
        <f>SUM(E6:G6)</f>
        <v>124.66666666666667</v>
      </c>
      <c r="I6" s="32">
        <f>IF(B6=0,"",H6/C6)</f>
        <v>0.9234567901234568</v>
      </c>
      <c r="J6" s="33">
        <f>C6-H6</f>
        <v>10.333333333333329</v>
      </c>
      <c r="K6" s="32">
        <f>IF(B6=0,"",J6/C6)</f>
        <v>0.07654320987654317</v>
      </c>
    </row>
    <row r="7" spans="1:11" s="21" customFormat="1" ht="12.75">
      <c r="A7" s="16" t="s">
        <v>13</v>
      </c>
      <c r="B7" s="51">
        <f>B6</f>
        <v>142</v>
      </c>
      <c r="C7" s="18">
        <v>137</v>
      </c>
      <c r="D7" s="37">
        <f>IF(B7=0,"",C7/B7)</f>
        <v>0.9647887323943662</v>
      </c>
      <c r="E7" s="19">
        <v>54</v>
      </c>
      <c r="F7" s="20">
        <v>47</v>
      </c>
      <c r="G7" s="20">
        <v>14</v>
      </c>
      <c r="H7" s="34">
        <f>SUM(E7:G7)</f>
        <v>115</v>
      </c>
      <c r="I7" s="35">
        <f>IF(B7=0,"",H7/C7)</f>
        <v>0.8394160583941606</v>
      </c>
      <c r="J7" s="36">
        <f>C7-H7</f>
        <v>22</v>
      </c>
      <c r="K7" s="35">
        <f>IF(B7=0,"",J7/C7)</f>
        <v>0.16058394160583941</v>
      </c>
    </row>
    <row r="8" spans="1:11" s="21" customFormat="1" ht="12.75">
      <c r="A8" s="16" t="s">
        <v>14</v>
      </c>
      <c r="B8" s="51">
        <f>B7</f>
        <v>142</v>
      </c>
      <c r="C8" s="18">
        <v>133</v>
      </c>
      <c r="D8" s="37">
        <f>IF(B8=0,"",C8/B8)</f>
        <v>0.9366197183098591</v>
      </c>
      <c r="E8" s="19">
        <v>30</v>
      </c>
      <c r="F8" s="20">
        <v>66</v>
      </c>
      <c r="G8" s="20">
        <v>32</v>
      </c>
      <c r="H8" s="34">
        <f>SUM(E8:G8)</f>
        <v>128</v>
      </c>
      <c r="I8" s="35">
        <f>IF(B8=0,"",H8/C8)</f>
        <v>0.9624060150375939</v>
      </c>
      <c r="J8" s="36">
        <f>C8-H8</f>
        <v>5</v>
      </c>
      <c r="K8" s="35">
        <f>IF(B8=0,"",J8/C8)</f>
        <v>0.03759398496240601</v>
      </c>
    </row>
    <row r="9" spans="1:11" s="21" customFormat="1" ht="12.75">
      <c r="A9" s="16" t="s">
        <v>15</v>
      </c>
      <c r="B9" s="51">
        <f>B8</f>
        <v>142</v>
      </c>
      <c r="C9" s="18">
        <v>135</v>
      </c>
      <c r="D9" s="37">
        <f>IF(B9=0,"",C9/B9)</f>
        <v>0.9507042253521126</v>
      </c>
      <c r="E9" s="19">
        <v>48</v>
      </c>
      <c r="F9" s="20">
        <v>61</v>
      </c>
      <c r="G9" s="20">
        <v>22</v>
      </c>
      <c r="H9" s="34">
        <f>SUM(E9:G9)</f>
        <v>131</v>
      </c>
      <c r="I9" s="35">
        <f>IF(B9=0,"",H9/C9)</f>
        <v>0.9703703703703703</v>
      </c>
      <c r="J9" s="36">
        <f>C9-H9</f>
        <v>4</v>
      </c>
      <c r="K9" s="35">
        <f>IF(B9=0,"",J9/C9)</f>
        <v>0.02962962962962963</v>
      </c>
    </row>
    <row r="10" spans="1:11" s="21" customFormat="1" ht="12.75">
      <c r="A10" s="22"/>
      <c r="B10" s="17"/>
      <c r="C10" s="18"/>
      <c r="D10" s="39"/>
      <c r="E10" s="18"/>
      <c r="F10" s="23"/>
      <c r="G10" s="23"/>
      <c r="H10" s="34"/>
      <c r="I10" s="38"/>
      <c r="J10" s="39"/>
      <c r="K10" s="38"/>
    </row>
    <row r="11" spans="1:11" s="15" customFormat="1" ht="12.75">
      <c r="A11" s="14" t="s">
        <v>17</v>
      </c>
      <c r="B11" s="54">
        <v>142</v>
      </c>
      <c r="C11" s="53">
        <v>139</v>
      </c>
      <c r="D11" s="29">
        <f>IF(B11=0,"",C11/B11)</f>
        <v>0.9788732394366197</v>
      </c>
      <c r="E11" s="53">
        <v>61</v>
      </c>
      <c r="F11" s="55">
        <v>30</v>
      </c>
      <c r="G11" s="55">
        <v>20</v>
      </c>
      <c r="H11" s="56">
        <f>SUM(E11:G11)</f>
        <v>111</v>
      </c>
      <c r="I11" s="32">
        <f>IF(B11=0,"",H11/C11)</f>
        <v>0.7985611510791367</v>
      </c>
      <c r="J11" s="33">
        <f>C11-H11</f>
        <v>28</v>
      </c>
      <c r="K11" s="32">
        <f>IF(B11=0,"",J11/C11)</f>
        <v>0.2014388489208633</v>
      </c>
    </row>
    <row r="12" spans="1:11" s="21" customFormat="1" ht="12.75">
      <c r="A12" s="22"/>
      <c r="B12" s="17"/>
      <c r="C12" s="18"/>
      <c r="D12" s="39"/>
      <c r="E12" s="18"/>
      <c r="F12" s="23"/>
      <c r="G12" s="23"/>
      <c r="H12" s="34"/>
      <c r="I12" s="38"/>
      <c r="J12" s="39"/>
      <c r="K12" s="38"/>
    </row>
    <row r="13" spans="1:11" s="15" customFormat="1" ht="12.75">
      <c r="A13" s="14" t="s">
        <v>19</v>
      </c>
      <c r="B13" s="52">
        <v>142</v>
      </c>
      <c r="C13" s="28">
        <f>SUM(C14:C16)/3</f>
        <v>131</v>
      </c>
      <c r="D13" s="29">
        <f>IF(B13=0,"",C13/B13)</f>
        <v>0.9225352112676056</v>
      </c>
      <c r="E13" s="28">
        <f>SUM(E14:E16)/3</f>
        <v>40.666666666666664</v>
      </c>
      <c r="F13" s="30">
        <f>SUM(F14:F16)/3</f>
        <v>63.333333333333336</v>
      </c>
      <c r="G13" s="30">
        <f>SUM(G14:G16)/3</f>
        <v>24.666666666666668</v>
      </c>
      <c r="H13" s="31">
        <f>SUM(E13:G13)</f>
        <v>128.66666666666666</v>
      </c>
      <c r="I13" s="32">
        <f>IF(B13=0,"",H13/C13)</f>
        <v>0.9821882951653943</v>
      </c>
      <c r="J13" s="33">
        <f>C13-H13</f>
        <v>2.333333333333343</v>
      </c>
      <c r="K13" s="32">
        <f>IF(B13=0,"",J13/C13)</f>
        <v>0.01781170483460567</v>
      </c>
    </row>
    <row r="14" spans="1:11" s="21" customFormat="1" ht="12.75">
      <c r="A14" s="16" t="s">
        <v>13</v>
      </c>
      <c r="B14" s="51">
        <f>B13</f>
        <v>142</v>
      </c>
      <c r="C14" s="18">
        <v>133</v>
      </c>
      <c r="D14" s="37">
        <f>IF(B14=0,"",C14/B14)</f>
        <v>0.9366197183098591</v>
      </c>
      <c r="E14" s="19">
        <v>36</v>
      </c>
      <c r="F14" s="20">
        <v>58</v>
      </c>
      <c r="G14" s="20">
        <v>37</v>
      </c>
      <c r="H14" s="34">
        <f>SUM(E14:G14)</f>
        <v>131</v>
      </c>
      <c r="I14" s="35">
        <f>IF(B14=0,"",H14/C14)</f>
        <v>0.9849624060150376</v>
      </c>
      <c r="J14" s="36">
        <f>C14-H14</f>
        <v>2</v>
      </c>
      <c r="K14" s="35">
        <f>IF(B14=0,"",J14/C14)</f>
        <v>0.015037593984962405</v>
      </c>
    </row>
    <row r="15" spans="1:11" s="21" customFormat="1" ht="12.75">
      <c r="A15" s="16" t="s">
        <v>14</v>
      </c>
      <c r="B15" s="51">
        <f>B14</f>
        <v>142</v>
      </c>
      <c r="C15" s="18">
        <v>133</v>
      </c>
      <c r="D15" s="37">
        <f>IF(B15=0,"",C15/B15)</f>
        <v>0.9366197183098591</v>
      </c>
      <c r="E15" s="19">
        <v>48</v>
      </c>
      <c r="F15" s="20">
        <v>69</v>
      </c>
      <c r="G15" s="20">
        <v>14</v>
      </c>
      <c r="H15" s="34">
        <f>SUM(E15:G15)</f>
        <v>131</v>
      </c>
      <c r="I15" s="35">
        <f>IF(B15=0,"",H15/C15)</f>
        <v>0.9849624060150376</v>
      </c>
      <c r="J15" s="36">
        <f>C15-H15</f>
        <v>2</v>
      </c>
      <c r="K15" s="35">
        <f>IF(B15=0,"",J15/C15)</f>
        <v>0.015037593984962405</v>
      </c>
    </row>
    <row r="16" spans="1:11" s="21" customFormat="1" ht="12.75">
      <c r="A16" s="16" t="s">
        <v>15</v>
      </c>
      <c r="B16" s="51">
        <f>B15</f>
        <v>142</v>
      </c>
      <c r="C16" s="18">
        <v>127</v>
      </c>
      <c r="D16" s="37">
        <f>IF(B16=0,"",C16/B16)</f>
        <v>0.8943661971830986</v>
      </c>
      <c r="E16" s="19">
        <v>38</v>
      </c>
      <c r="F16" s="20">
        <v>63</v>
      </c>
      <c r="G16" s="20">
        <v>23</v>
      </c>
      <c r="H16" s="34">
        <f>SUM(E16:G16)</f>
        <v>124</v>
      </c>
      <c r="I16" s="35">
        <f>IF(B16=0,"",H16/C16)</f>
        <v>0.9763779527559056</v>
      </c>
      <c r="J16" s="36">
        <f>C16-H16</f>
        <v>3</v>
      </c>
      <c r="K16" s="35">
        <f>IF(B16=0,"",J16/C16)</f>
        <v>0.023622047244094488</v>
      </c>
    </row>
    <row r="17" spans="1:11" s="21" customFormat="1" ht="12.75">
      <c r="A17" s="24"/>
      <c r="B17" s="24"/>
      <c r="C17" s="25"/>
      <c r="D17" s="42"/>
      <c r="E17" s="25"/>
      <c r="F17" s="26"/>
      <c r="G17" s="26"/>
      <c r="H17" s="40"/>
      <c r="I17" s="41"/>
      <c r="J17" s="42"/>
      <c r="K17" s="41"/>
    </row>
    <row r="18" s="3" customFormat="1" ht="12.75"/>
    <row r="19" s="3" customFormat="1" ht="12.75"/>
    <row r="20" s="3" customFormat="1" ht="12.75"/>
    <row r="21" s="3" customFormat="1" ht="12.75"/>
    <row r="22" s="3" customFormat="1" ht="12.75"/>
    <row r="23" s="3" customFormat="1" ht="12.75"/>
    <row r="24" s="3" customFormat="1" ht="12.75"/>
    <row r="25" s="3" customFormat="1" ht="12.75"/>
    <row r="26" s="3" customFormat="1" ht="12.75"/>
    <row r="27" s="3" customFormat="1" ht="12.75"/>
    <row r="28" s="3" customFormat="1" ht="12.75"/>
    <row r="29" s="3" customFormat="1" ht="12.75"/>
    <row r="30" s="3" customFormat="1" ht="12.75"/>
    <row r="31" s="3" customFormat="1" ht="12.75"/>
    <row r="32" s="3" customFormat="1" ht="12.75"/>
    <row r="33" s="3" customFormat="1" ht="12.75"/>
    <row r="34" s="3" customFormat="1" ht="12.75"/>
    <row r="35" s="3" customFormat="1" ht="12.75"/>
    <row r="36" s="3" customFormat="1" ht="12.75"/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</sheetData>
  <sheetProtection password="CB95" sheet="1" objects="1" scenarios="1"/>
  <mergeCells count="1">
    <mergeCell ref="E4:K4"/>
  </mergeCells>
  <printOptions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Header>&amp;L&amp;"Times New Roman,Fet"NACKA KOMMUN
&amp;"Times New Roman,Normal"Stadsledningskontoret&amp;C&amp;A&amp;R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Nacka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Nacka</dc:creator>
  <cp:keywords/>
  <dc:description/>
  <cp:lastModifiedBy>Nacka</cp:lastModifiedBy>
  <cp:lastPrinted>2004-09-14T08:00:21Z</cp:lastPrinted>
  <dcterms:created xsi:type="dcterms:W3CDTF">2003-05-20T12:54:22Z</dcterms:created>
  <dcterms:modified xsi:type="dcterms:W3CDTF">2004-09-14T08:01:06Z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1271592515</vt:i4>
  </property>
  <property fmtid="{D5CDD505-2E9C-101B-9397-08002B2CF9AE}" pid="3" name="_EmailSubject">
    <vt:lpwstr>bilagor</vt:lpwstr>
  </property>
  <property fmtid="{D5CDD505-2E9C-101B-9397-08002B2CF9AE}" pid="4" name="_AuthorEmail">
    <vt:lpwstr>jill.salander@nacka.se</vt:lpwstr>
  </property>
  <property fmtid="{D5CDD505-2E9C-101B-9397-08002B2CF9AE}" pid="5" name="_AuthorEmailDisplayName">
    <vt:lpwstr>Salander, Jill</vt:lpwstr>
  </property>
  <property fmtid="{D5CDD505-2E9C-101B-9397-08002B2CF9AE}" pid="6" name="_PreviousAdHocReviewCycleID">
    <vt:i4>-1490373975</vt:i4>
  </property>
</Properties>
</file>