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0" windowWidth="19440" windowHeight="12240" activeTab="0"/>
  </bookViews>
  <sheets>
    <sheet name="Nacka kommun" sheetId="1" r:id="rId1"/>
    <sheet name="Sicklaön" sheetId="2" r:id="rId2"/>
    <sheet name="Saltsjö-Boo" sheetId="3" r:id="rId3"/>
    <sheet name="Älta" sheetId="4" r:id="rId4"/>
    <sheet name="Saltsjöbaden" sheetId="5" r:id="rId5"/>
  </sheets>
  <definedNames/>
  <calcPr fullCalcOnLoad="1"/>
</workbook>
</file>

<file path=xl/sharedStrings.xml><?xml version="1.0" encoding="utf-8"?>
<sst xmlns="http://schemas.openxmlformats.org/spreadsheetml/2006/main" count="1854" uniqueCount="315">
  <si>
    <t>0934 Penninghäleriförseelse</t>
  </si>
  <si>
    <t>0935 Bedrägeri, av typen investeringsbedrägeri</t>
  </si>
  <si>
    <t>0893 Rån utan skjutvapen, mot funktionshindrad inomhus</t>
  </si>
  <si>
    <t>0424 Grov fridskränkning mot kvinna 18 år eller äldre</t>
  </si>
  <si>
    <t>9349 Misshandel (ej grov inomhus mot kvinna 18 år eller äldre nära relation)</t>
  </si>
  <si>
    <t>9353 Grov misshandel (inomhus mot kvinna 18 år eller äldre i nära relation)</t>
  </si>
  <si>
    <t>0422 Grov fridskränkning mot flicka under 18 år</t>
  </si>
  <si>
    <t>0423 Grov fridskränkning mot pojke under 18 år</t>
  </si>
  <si>
    <t>0632 Sexuellt utnyttjande av barn, sexuellt övergrepp mot barn, grovt sexuellt övergrepp mot barn under 15 år av person av annat kön övriga fall</t>
  </si>
  <si>
    <t>0635 Sexuellt utnyttjande av barn, sexuellt övergrepp mot barn, grovt sexuellt övergrepp mot barn under 15 år av person av samma kön övriga fall</t>
  </si>
  <si>
    <t>0665 Sexuellt utnyttjande, sexuellt övergrepp inkl. grovt mot barn 15-17 år, samlag med avkomling eller syskon som är barn 15-17 år. Mot person av samma kön, i övriga fall</t>
  </si>
  <si>
    <t>0678 Samlag med avkomling eller syskon, med pojke under 15 år</t>
  </si>
  <si>
    <t>0679 Samlag med avkomling eller syskon, med flicka 15-17 år</t>
  </si>
  <si>
    <t>0680 Samlag med avkomling eller syskon, med pojke 15-17 år</t>
  </si>
  <si>
    <t>0667 Sexuellt utnyttjande, sexuellt övergrepp inkl. grovt mot barn 15-17 år, samlag med avkomling eller syskon som är barn 15-17 år. Mot person av annat kön, i övriga fall</t>
  </si>
  <si>
    <t>0669 Sexuellt utnyttjande av flicka under 15 år</t>
  </si>
  <si>
    <t>0670 Sexuellt utnyttjande av pojke under 15 år</t>
  </si>
  <si>
    <t>0671 Sexuellt utnyttjande av flicka 15-17 år</t>
  </si>
  <si>
    <t>0672 Sexuellt utnyttjande av pojke 15-17 år</t>
  </si>
  <si>
    <t>0673 Sexuellt övergrepp mot flicka under 15 år</t>
  </si>
  <si>
    <t>0674 Sexuellt övergrepp mot pojke under 15 år</t>
  </si>
  <si>
    <t>0675 Sexuellt övergrepp mot flicka 15-17 år</t>
  </si>
  <si>
    <t>0676 Sexuellt övergrepp mot pojke 15-17 år</t>
  </si>
  <si>
    <t>0677 Samlag med avkomling eller syskon, med flicka under 15 år</t>
  </si>
  <si>
    <r>
      <t>Ärendegrupper-Nacka kommun</t>
    </r>
    <r>
      <rPr>
        <sz val="9"/>
        <rFont val="Arial"/>
        <family val="2"/>
      </rPr>
      <t xml:space="preserve">                T o m  </t>
    </r>
  </si>
  <si>
    <t>Duvnäs</t>
  </si>
  <si>
    <t>Totalt</t>
  </si>
  <si>
    <t>9348 Grov misshandel, inomhus mot pojke 15-17 år, bekant med offret</t>
  </si>
  <si>
    <t>9346 Grov misshandel, inomhus mot flicka 15-17 år, bekant med offret</t>
  </si>
  <si>
    <t>9344 Grov misshandel, utomhus mot pojke 15-17 år, bekant med offret</t>
  </si>
  <si>
    <t>9342 Grov misshandel, utomhus mot flicka 15-17 år, bekant med offret</t>
  </si>
  <si>
    <t>9340 Grov misshandel, inomhus mot pojke 7-14 år, bekant med offret</t>
  </si>
  <si>
    <t>9338 Grov misshandel, inomhus mot flicka 7-14 år, bekant med offret</t>
  </si>
  <si>
    <t>9336 Grov misshandel, utomhus mot pojke 7-14 år, bekant med offret</t>
  </si>
  <si>
    <t>9334 Grov misshandel, utomhus mot flicka 7-14 år, bekant med offret</t>
  </si>
  <si>
    <t>9332 Grov misshandel, inomhus mot pojke 0-6 år, bekant med offret</t>
  </si>
  <si>
    <t>9330 Grov misshandel, inomhus mot flicka 0-6 år, bekant med offret</t>
  </si>
  <si>
    <t>9328 Grov misshandel, utomhus mot pojke 0-6 år, bekant med offret</t>
  </si>
  <si>
    <t>9326 Grov misshandel, utomhus mot flicka 0-6 år, bekant med offret</t>
  </si>
  <si>
    <t>9324 Misshandel, ej grov, inomhus mot pojke 15-17 år, bekant med offret</t>
  </si>
  <si>
    <t>9322 Misshandel, ej grov, inomhus mot flicka 15-17 år, bekant med offret</t>
  </si>
  <si>
    <t>9320 Misshandel, ej grov, utomhus mot pojke 15-17 år, bekant med offret</t>
  </si>
  <si>
    <t>9318 Misshandel, ej grov, utomhus mot flicka 15-17 år, bekant med offret</t>
  </si>
  <si>
    <t>9316 Misshandel, ej grov, inomhus mot pojke 7-14 år, bekant med offret</t>
  </si>
  <si>
    <t>9314 Misshandel, ej grov, inomhus mot flicka 7-14 år, bekant med offret</t>
  </si>
  <si>
    <t>9312 Misshandel, ej grov, utomhus mot pojke 7-14 år, bekant med offret</t>
  </si>
  <si>
    <t>9310 Misshandel, ej grov, utomhus mot flicka 7-14 år, bekant med offret</t>
  </si>
  <si>
    <t>9308 Misshandel, ej grov, inomhus mot pojke 0-6 år, bekant med offret</t>
  </si>
  <si>
    <t>9306 Misshandel, ej grov, inomhus mot flicka 0-6  år, bekant med offret</t>
  </si>
  <si>
    <t>9304 Misshandel, ej grov, utomhus mot pojke 0-6  år, bekant med offret</t>
  </si>
  <si>
    <t>9302 Misshandel, ej grov, utomhus mot flicka 0-6  år, bekant med offret</t>
  </si>
  <si>
    <t>Nacka Strand</t>
  </si>
  <si>
    <t>26A0200825411340</t>
  </si>
  <si>
    <t>0666 Sexuellt utnyttjande, sexuellt övergrepp inkl. grovt mot barn 15-17 år, samlag med avkomling eller syskon som är barn 15-17 år. Mot person av annat kön, i nära relation</t>
  </si>
  <si>
    <t>Anmälda brott på Sicklaön</t>
  </si>
  <si>
    <t>26A01</t>
  </si>
  <si>
    <t>26A02</t>
  </si>
  <si>
    <t>26A04</t>
  </si>
  <si>
    <t>Storkällan</t>
  </si>
  <si>
    <t>Anmälda brott i Saltsjö-Boo</t>
  </si>
  <si>
    <t>26A06</t>
  </si>
  <si>
    <t>Anmälda brott i Älta</t>
  </si>
  <si>
    <t>Anmälda brott i Saltsjöbaden</t>
  </si>
  <si>
    <t>26A03</t>
  </si>
  <si>
    <t>0664 Sexuellt utnyttjande, sexuellt övergrepp inkl. grovt mot barn 15-17 år, samlag med avkomling eller syskon som är barn 15-17 år. Mot person av samma kön, i nära relation</t>
  </si>
  <si>
    <t>0659 Fullbordad våldtäkt, grov våldtäkt inomhus mot pojke 15-17 år</t>
  </si>
  <si>
    <t>0657 Fullbordad våldtäkt, grov våldtäkt inomhus mot flicka 15-17 år</t>
  </si>
  <si>
    <t>0655 Fullbordad våldtäkt, grov våldtäkt inomhus mot pojke under 15 år</t>
  </si>
  <si>
    <t>0653 Fullbordad våldtäkt, grov våldtäkt inomhus mot flicka under 15 år</t>
  </si>
  <si>
    <t>0647 Försök till våldtäkt, grov våldtäkt inomhus mot pojke 15-17 åra</t>
  </si>
  <si>
    <t>0645 Försök till våldtäkt, grov våldtäkt inomhus mot flicka 15-17 år</t>
  </si>
  <si>
    <t>0643 Försök till våldtäkt, grov våldtäkt inomhus mot pojke under 15 år</t>
  </si>
  <si>
    <t>0641 Försök till våldtäkt, grov våldtäkt inomhus mot flicka under 15 år</t>
  </si>
  <si>
    <t>0634 Sexuellt tvång mot person av samma kön, under 15 år, nära relation</t>
  </si>
  <si>
    <t>0631 Sexuellt tvång mot person av annat kön, under 15 år, nära relation</t>
  </si>
  <si>
    <t>0309 Barnadråp</t>
  </si>
  <si>
    <t>0627 Fullbordad våldtäkt, inomhus mot person under 15 år</t>
  </si>
  <si>
    <t>0623 Försök till våldtäkt, inomhus mot person under 15 år</t>
  </si>
  <si>
    <t>total</t>
  </si>
  <si>
    <t>%</t>
  </si>
  <si>
    <t>Skillnad</t>
  </si>
  <si>
    <t xml:space="preserve">Brottskod       T o m  </t>
  </si>
  <si>
    <t>Del av</t>
  </si>
  <si>
    <t xml:space="preserve">                    Fr o m </t>
  </si>
  <si>
    <t>ÖVERGREPP OCH VÅLD MOT BARN I NÄRA RELATION</t>
  </si>
  <si>
    <t>0661 Fullbordad våldtäkt, grov våldtäkt inomhus mot kvinna</t>
  </si>
  <si>
    <t>0649 Försök till våldtäkt, grov våldtäkt inomhus mot kvinna</t>
  </si>
  <si>
    <t>0412 Grov kvinnofridskränkning</t>
  </si>
  <si>
    <t>0386 Misshandel grov, inomhus, mot kvinna 18 år eller äldre, bekant med offret</t>
  </si>
  <si>
    <t>0376 Misshandel grov, utomhus, mot kvinna 18 år eller äldre, bekant med offret</t>
  </si>
  <si>
    <t>0366 Misshandel, inomhus, mot kvinna 18 år eller äldre, bekant med offret</t>
  </si>
  <si>
    <t>0356 Misshandel, utomhus, mot kvinna 18 år eller äldre, bekant med offret</t>
  </si>
  <si>
    <t>0628 Fullbordad våldtäkt, inomhus mot person 15 år eller äldre</t>
  </si>
  <si>
    <t>0624 Försök till våldtäkt, inomhus mot person 15 år eller äldre</t>
  </si>
  <si>
    <t>ÖVERGREPP OCH VÅLD MOT KVINNA I NÄRA RELATION</t>
  </si>
  <si>
    <t>9347 Grov misshandel, inomhus mot pojke 15-17 år, obekant med offret</t>
  </si>
  <si>
    <t>Trafik</t>
  </si>
  <si>
    <t>26A0100825411110</t>
  </si>
  <si>
    <t>26A0100825411130</t>
  </si>
  <si>
    <t>26A0100825411200</t>
  </si>
  <si>
    <t>26A0200825411320</t>
  </si>
  <si>
    <t>26A0200825411410</t>
  </si>
  <si>
    <t>26A0200825411700</t>
  </si>
  <si>
    <t>26A0300825413002</t>
  </si>
  <si>
    <t>26A0300825423202</t>
  </si>
  <si>
    <t>26A0500825414300</t>
  </si>
  <si>
    <t>26A0600825432410</t>
  </si>
  <si>
    <t>Nacka Centrum</t>
  </si>
  <si>
    <t>Fisksätra flerbostadshus</t>
  </si>
  <si>
    <t>Orminge</t>
  </si>
  <si>
    <t>BASOMRÅDEN - TIO I TOPP år 2011 - ALLA ANMÄLDA BROTT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</si>
  <si>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</si>
  <si>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</si>
  <si>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</si>
  <si>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</si>
  <si>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</si>
  <si>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</si>
  <si>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</si>
  <si>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</si>
  <si>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</si>
  <si>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</si>
  <si>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</si>
  <si>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Saltsjöbadens c</t>
  </si>
  <si>
    <t>9345 Grov misshandel, inomhus mot flicka 15-17 år, obekant med offret</t>
  </si>
  <si>
    <t>9343 Grov misshandel, utomhus mot pojke 15-17 år, obekant med offret</t>
  </si>
  <si>
    <t>9341 Grov misshandel, utomhus mot flicka 15-17 år, obekant med offret</t>
  </si>
  <si>
    <t>9323 Misshandel, ej grov, inomhus mot pojke 15-17 år, obekant med offret</t>
  </si>
  <si>
    <t>9321 Misshandel, ej grov, inomhus mot flicka 15-17 år, obekant med offret</t>
  </si>
  <si>
    <t>9319 Misshandel, ej grov, utomhus mot pojke 15-17 år, obekant med offret</t>
  </si>
  <si>
    <t>9317 Misshandel, ej grov, utomhus mot flicka 15-17 år, obekant med offret</t>
  </si>
  <si>
    <t>0387 Grov misshandel, inomhus, mot man 18 år eller äldre, obekant med offret</t>
  </si>
  <si>
    <t>0385 Grov misshandel, inomhus, mot kvinna 18 år eller äldre, obekant med offret</t>
  </si>
  <si>
    <t>0377 Misshandel grov, utomhus, mot man 18 år eller äldre, obekant med offret</t>
  </si>
  <si>
    <t>0375 Grov misshandel, utomhus, mot kvinna 18 år eller äldre, obekant med offret</t>
  </si>
  <si>
    <t>0367 Misshandel, inomhus, mot man 18 år eller äldre, obekant med offret</t>
  </si>
  <si>
    <t>0365 Misshandel, inomhus, mot kvinna 18 år eller äldre, obekant med offret</t>
  </si>
  <si>
    <t>0357 Misshandel, utomhus, mot man 18 år eller äldre, obekant med offret</t>
  </si>
  <si>
    <t>0355 Misshandel, utomhus, mot kvinna 18 år eller äldre, obekant med offret</t>
  </si>
  <si>
    <t>MISSHANDEL MOT MAN/KVINNA OBEKANT MED OFFRET</t>
  </si>
  <si>
    <t>9813 Rån mot privatperson 18 år eller äldre, med skjutvapen, inomhus</t>
  </si>
  <si>
    <t>9812 Rån mot privatperson18 år eller äldre, med skjutvapen, utomhus</t>
  </si>
  <si>
    <t>9811 Rån mot privatperson 18 år eller äldre, utan skjutvapen, inomhus</t>
  </si>
  <si>
    <t>9810 Rån mot privatperson18 år eller äldre, utan skjutvapen, utomhus</t>
  </si>
  <si>
    <t>9808 Rån mot privatperson under 18 år, med skjutvapen, utomhus</t>
  </si>
  <si>
    <t>9806 Rån mot privatperson under 18 år, utan skjutvapen, utomhus</t>
  </si>
  <si>
    <t>0879 Rån, med skjutvapen, rån mot privatperson (ej handikappad), utomhus</t>
  </si>
  <si>
    <t>0878 Rån, utan skjutvapen, rån mot privatperson, inomhus</t>
  </si>
  <si>
    <t>0877 Rån, utan skjutvapen, rån mot privatperson, utomhus</t>
  </si>
  <si>
    <t>0872 Rån, utan skjutvapen, rån mot värdetransport</t>
  </si>
  <si>
    <t>26A0300825423300</t>
  </si>
  <si>
    <t>0871 Rån, utan skjutvapen, taxirån</t>
  </si>
  <si>
    <t>0870 Rån, utan skjutvapen, butiksrån</t>
  </si>
  <si>
    <t>0868 Rån, utan skjutvapen, bankrån</t>
  </si>
  <si>
    <t>0866 Rån, med skjutvapen, rån mot värdetransport</t>
  </si>
  <si>
    <t>0864 Rån, med skjutvapen, butiksrån</t>
  </si>
  <si>
    <t>0856 Rån, med skjutvapen, övrigt rån</t>
  </si>
  <si>
    <t>0855 Rån, utan skjutvapen, övrigt rån</t>
  </si>
  <si>
    <t>RÅNBROTT</t>
  </si>
  <si>
    <t>9311 Misshandel, ej grov, utomhus mot pojke 7-14 år, obekant med offret</t>
  </si>
  <si>
    <t>9309 Misshandel, ej grov, utomhus mot flicka 7-14 år, obekant med offret</t>
  </si>
  <si>
    <t>0378 Misshandel grov, utomhus, mot man 18 år eller äldre, bekant med offret</t>
  </si>
  <si>
    <t>0375 Misshandel grov, utomhus, mot kvinna 18 år eller äldre, obekant med offret</t>
  </si>
  <si>
    <t>0358 Misshandel, utomhus, mot man 18 år eller äldre, bekant med offret</t>
  </si>
  <si>
    <t xml:space="preserve">Näpo       T o m  </t>
  </si>
  <si>
    <t>MISSHANDEL UTOMHUS</t>
  </si>
  <si>
    <t>1209 Övrigt klotter</t>
  </si>
  <si>
    <t>1208 Klotter mot kollektivtrafiken</t>
  </si>
  <si>
    <r>
      <t xml:space="preserve">Jämförelse </t>
    </r>
    <r>
      <rPr>
        <b/>
        <sz val="9"/>
        <rFont val="Arial"/>
        <family val="2"/>
      </rPr>
      <t xml:space="preserve"> 1208, 1209</t>
    </r>
  </si>
  <si>
    <t>KLOTTER</t>
  </si>
  <si>
    <t>1206 Datasabotage</t>
  </si>
  <si>
    <t>1205 Skadegörelse mot stat, kommun, landsting</t>
  </si>
  <si>
    <t xml:space="preserve">1203 Annan skadegörelse </t>
  </si>
  <si>
    <t>1202 Skadegörelse genom brand</t>
  </si>
  <si>
    <t>1201 Skadegörelse på motorfordon</t>
  </si>
  <si>
    <r>
      <t xml:space="preserve">Jämförelse </t>
    </r>
    <r>
      <rPr>
        <b/>
        <sz val="9"/>
        <rFont val="Arial"/>
        <family val="2"/>
      </rPr>
      <t xml:space="preserve"> 1201-1206</t>
    </r>
  </si>
  <si>
    <t>SKADEGÖRELSE (EJ KLOTTER)</t>
  </si>
  <si>
    <t>0807 Tillgrepp av cykel</t>
  </si>
  <si>
    <t>0804 Tillgrepp av moped</t>
  </si>
  <si>
    <t>0803 Tillgrepp av motorcykel</t>
  </si>
  <si>
    <r>
      <t xml:space="preserve">Jämförelse </t>
    </r>
    <r>
      <rPr>
        <b/>
        <sz val="9"/>
        <rFont val="Arial"/>
        <family val="2"/>
      </rPr>
      <t>, 0803, 0804, 0807</t>
    </r>
  </si>
  <si>
    <t>MC, MOPED OCH CYKELBROTT</t>
  </si>
  <si>
    <t>1201 Skadegörelse, på motorfordon</t>
  </si>
  <si>
    <t>0840 Stöld ur eller från motordrivet fordon, släpfordon och husvagn</t>
  </si>
  <si>
    <r>
      <t xml:space="preserve">Jämförelse </t>
    </r>
    <r>
      <rPr>
        <b/>
        <sz val="9"/>
        <rFont val="Arial"/>
        <family val="2"/>
      </rPr>
      <t>, 0801, 0802, 0840, 1201</t>
    </r>
  </si>
  <si>
    <t>BILBROTT</t>
  </si>
  <si>
    <t>0826 Stöld i fritidshus</t>
  </si>
  <si>
    <t>0825 Stöld i källare, vind</t>
  </si>
  <si>
    <r>
      <t xml:space="preserve">Jämförelse </t>
    </r>
    <r>
      <rPr>
        <b/>
        <sz val="9"/>
        <rFont val="Arial"/>
        <family val="2"/>
      </rPr>
      <t>0825, 0826</t>
    </r>
  </si>
  <si>
    <t>INBROTTSSTÖLD I  KÄLLARE, VIND, FRITIDSHUS</t>
  </si>
  <si>
    <t>9802 Fullbordat inbrott i lägenhet</t>
  </si>
  <si>
    <t>9801 Fullbordat inbrott i villa/radhus</t>
  </si>
  <si>
    <t>0874 Försök till inbrott i lägenhet</t>
  </si>
  <si>
    <t>0857 Försök till inbrott i villa/radhus</t>
  </si>
  <si>
    <r>
      <t>Jämförelse</t>
    </r>
    <r>
      <rPr>
        <b/>
        <sz val="9"/>
        <rFont val="Arial"/>
        <family val="2"/>
      </rPr>
      <t xml:space="preserve"> , 0857, 0874, 9801, 9802 </t>
    </r>
  </si>
  <si>
    <t>BOSTADSBROTT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</si>
  <si>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</si>
  <si>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</si>
  <si>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</si>
  <si>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</si>
  <si>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</si>
  <si>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</si>
  <si>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</si>
  <si>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</si>
  <si>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</si>
  <si>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</si>
  <si>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</si>
  <si>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</si>
  <si>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 xml:space="preserve">Månad       T o m  </t>
  </si>
  <si>
    <t>(ej koderna 9011, 9050, 9990, 6000-7999)</t>
  </si>
  <si>
    <r>
      <t xml:space="preserve">Jämförelse </t>
    </r>
    <r>
      <rPr>
        <b/>
        <sz val="9"/>
        <rFont val="Arial"/>
        <family val="2"/>
      </rPr>
      <t>Månad, alla brott</t>
    </r>
  </si>
  <si>
    <t>Trafikbrott</t>
  </si>
  <si>
    <t>Övriga brott</t>
  </si>
  <si>
    <t>Narkotikabrott</t>
  </si>
  <si>
    <t>Våldsbrott</t>
  </si>
  <si>
    <t>Stensö</t>
  </si>
  <si>
    <t>Igelboda</t>
  </si>
  <si>
    <t>Nacka strand</t>
  </si>
  <si>
    <t>Ekudden</t>
  </si>
  <si>
    <t>Eknäs</t>
  </si>
  <si>
    <t>Skogalund</t>
  </si>
  <si>
    <t>Neglingeön</t>
  </si>
  <si>
    <t>Finntorp</t>
  </si>
  <si>
    <t>Nacka friluftsreservat</t>
  </si>
  <si>
    <t>Jarlaberg</t>
  </si>
  <si>
    <t>Fisksätra småhus</t>
  </si>
  <si>
    <t>Henriksdal</t>
  </si>
  <si>
    <t>Nacka centrum</t>
  </si>
  <si>
    <t>Sickla industriområde</t>
  </si>
  <si>
    <t>Lok trafikkod</t>
  </si>
  <si>
    <t>Tillgr- och skadeg</t>
  </si>
  <si>
    <t>26A0300825413001</t>
  </si>
  <si>
    <t>0802 Tillgrepp av fortskaffningsmedel</t>
  </si>
  <si>
    <t>0801 Försök till tillgrepp av fortskaffningsmedel</t>
  </si>
  <si>
    <t>BRAND</t>
  </si>
  <si>
    <t>1301 Mordbrand</t>
  </si>
  <si>
    <t>1302 Allmänfarlig vårdslöshet, vålland av brand som ej redovisas som mordbrand</t>
  </si>
  <si>
    <t>1303 Annan allmänfarlig vårdslöshet</t>
  </si>
  <si>
    <t>BASOMRÅDEN - TIO I TOPP år 2010 - ALLA ANMÄLDA BROTT</t>
  </si>
  <si>
    <t>Västra Ektorp</t>
  </si>
  <si>
    <t>Östra Ektorp</t>
  </si>
  <si>
    <t>26A0200825411720</t>
  </si>
  <si>
    <t>26A0200825411710</t>
  </si>
  <si>
    <t>26A0100825411010</t>
  </si>
  <si>
    <t>26A0300825423100</t>
  </si>
  <si>
    <t>Övrig brottsligh</t>
  </si>
  <si>
    <t>9807 Rån mot privatperson under 18 år, utan skjutvapen, inomhus</t>
  </si>
  <si>
    <r>
      <t>Ärendegrupper-Nacka kommun</t>
    </r>
    <r>
      <rPr>
        <sz val="9"/>
        <rFont val="Arial"/>
        <family val="2"/>
      </rPr>
      <t xml:space="preserve">        T o m  </t>
    </r>
  </si>
  <si>
    <t>9333 Grov misshandel, utomhus mot flicka 7-14 år, obekant med offret</t>
  </si>
  <si>
    <t>9335 Grov misshandel, utomhus mot pojke 7-14 år, obekant med offret</t>
  </si>
  <si>
    <t>0865 Rån, med skjutvapen, butiksrån</t>
  </si>
  <si>
    <t>0873 Rån, utan skjutvapen, rån mot värdebefodran</t>
  </si>
  <si>
    <t>BROTT MOT FRIHET OCH FRID 4:E KAP BROTTSBALKEN</t>
  </si>
  <si>
    <t>0401 Hemfridsbrott, olaga intrång</t>
  </si>
  <si>
    <t>0404 Övriga brott mot 4:e kapitlet</t>
  </si>
  <si>
    <t>0405 Olaga hot mot man 18 år eller äldre</t>
  </si>
  <si>
    <t>0406 Olaga hot mot kvinna 18 år eller äldre</t>
  </si>
  <si>
    <t>0407 Ofredande mot man 18 år eller äldre</t>
  </si>
  <si>
    <t>0408 Ofredande mot kvinna 18 år eller äldre</t>
  </si>
  <si>
    <t>0409 Olaga hot mot person under 18 år</t>
  </si>
  <si>
    <t>0410 Ofredande mot person under 18 år</t>
  </si>
  <si>
    <t>0411 Grov fridskränkning</t>
  </si>
  <si>
    <t>0413 Olaga hot mot grupp</t>
  </si>
  <si>
    <t>0414 Ofredande mot grupp</t>
  </si>
  <si>
    <t>0415 Dataintrång</t>
  </si>
  <si>
    <t>0425 Grov fridskränkning mot man 18 år eller äldre</t>
  </si>
  <si>
    <t>0426 Olaga hot mot flicka under 18 år</t>
  </si>
  <si>
    <t>0427 Olaga hot mot pojke under 18 år</t>
  </si>
  <si>
    <t>0428 Ofredande mot flicka under 18 år</t>
  </si>
  <si>
    <t>0429 Ofredande mot pojke under 18 år</t>
  </si>
  <si>
    <t>BEDRÄGERI OCH ANNAN OREDLIGHET 9:E KAP BROTTSBALKEN</t>
  </si>
  <si>
    <t>0901 Datorbedrägeri, ej med hjälp av Internet</t>
  </si>
  <si>
    <t>0902 Bedrägeri, automatmissbruk</t>
  </si>
  <si>
    <t>0903 Bedrägeri, mot hotell, restaurang, taxi, buss, tåg, spårvagn etc.</t>
  </si>
  <si>
    <t>0904 Bedrägeri, med kontokort</t>
  </si>
  <si>
    <t>0905 Bedrägeri, mot handikappad</t>
  </si>
  <si>
    <t>0906 Bedrägeri, övrigt bedrägeri</t>
  </si>
  <si>
    <t>0907 Utpressning, ocker</t>
  </si>
  <si>
    <t>0909 Övriga brott mot kap 9, oredligt förfarande, svindleri, ockerpantning</t>
  </si>
  <si>
    <t>0912 Bedrägeri med hjälp av faktura</t>
  </si>
  <si>
    <t>0913 Bedrägeri med hjälp av Internet (t. ex. modemkapning, kontokortsbedrägeri, falsk hemsida)</t>
  </si>
  <si>
    <t>0922 Bedrägeri, annan checkbedrägeri (ej överskridet konto)</t>
  </si>
  <si>
    <t>0927 Bedrägeri, mot försäkringskassa</t>
  </si>
  <si>
    <t>0929 Bedrägeri, mot försäkringsbolag (s.k. försäkringsbedrägeri)</t>
  </si>
  <si>
    <t>0930 Häleri - tillfällig, häleriförseelse</t>
  </si>
  <si>
    <t>0931 Häleri - vanemässig inriktning eller av stor omfattning</t>
  </si>
  <si>
    <t>0933 Penninghäleri</t>
  </si>
  <si>
    <t>Danviken</t>
  </si>
  <si>
    <t>Lokala trafikkoder</t>
  </si>
  <si>
    <t>Tillgrepp och skadegörelse</t>
  </si>
  <si>
    <t>Västra Orminge</t>
  </si>
  <si>
    <t>Västra Kummelnäs</t>
  </si>
  <si>
    <t>Klinten</t>
  </si>
  <si>
    <t>Södra Björknäs</t>
  </si>
  <si>
    <t>Mensättra</t>
  </si>
  <si>
    <t>Källvägen</t>
  </si>
  <si>
    <t>Norra Lännersta</t>
  </si>
  <si>
    <t>Östra Kummelnäs</t>
  </si>
  <si>
    <t>BASOMRÅDEN  I TOPP år 2010 - ALLA ANMÄLDA BROTT</t>
  </si>
  <si>
    <t>Älta Gård</t>
  </si>
  <si>
    <t>Hedvigslund</t>
  </si>
  <si>
    <t>Kolarängen</t>
  </si>
  <si>
    <t>Fisksätra flerfamilshus</t>
  </si>
  <si>
    <t>Saltsjöbadens Centrum</t>
  </si>
  <si>
    <t>Solsidan</t>
  </si>
  <si>
    <t>Tattby</t>
  </si>
  <si>
    <t>Sågtorp</t>
  </si>
  <si>
    <t>Älgö</t>
  </si>
  <si>
    <t>Erstavik</t>
  </si>
  <si>
    <t>Anmälda brott i Nacka kommun</t>
  </si>
  <si>
    <t>västra Orminge</t>
  </si>
  <si>
    <t>Fisksätra flerfamiljshus</t>
  </si>
  <si>
    <t>Kil</t>
  </si>
  <si>
    <t>2010-12-32</t>
  </si>
  <si>
    <t>Inte klar med detta</t>
  </si>
  <si>
    <t>Eriksdvik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</si>
</sst>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yy/mm/dd"/>
  </numFmts>
  <fonts count="82">
    <font>
      <sz val="10"/>
      <name val="Arial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b/>
      <sz val="11.25"/>
      <color indexed="8"/>
      <name val="Arial"/>
      <family val="0"/>
    </font>
    <font>
      <sz val="4.75"/>
      <color indexed="8"/>
      <name val="Arial"/>
      <family val="0"/>
    </font>
    <font>
      <sz val="9.5"/>
      <color indexed="8"/>
      <name val="Arial"/>
      <family val="0"/>
    </font>
    <font>
      <b/>
      <sz val="11.75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4.5"/>
      <color indexed="8"/>
      <name val="Arial"/>
      <family val="0"/>
    </font>
    <font>
      <sz val="7.55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5.5"/>
      <color indexed="8"/>
      <name val="Arial"/>
      <family val="0"/>
    </font>
    <font>
      <b/>
      <sz val="15.5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6.5"/>
      <color indexed="8"/>
      <name val="Arial"/>
      <family val="0"/>
    </font>
    <font>
      <b/>
      <sz val="20"/>
      <color indexed="8"/>
      <name val="Arial"/>
      <family val="0"/>
    </font>
    <font>
      <sz val="10.7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4.7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8"/>
      <name val="Arial"/>
      <family val="0"/>
    </font>
    <font>
      <sz val="7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68" fillId="22" borderId="0" applyNumberFormat="0" applyBorder="0" applyAlignment="0" applyProtection="0"/>
    <xf numFmtId="0" fontId="69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31" borderId="3" applyNumberFormat="0" applyAlignment="0" applyProtection="0"/>
    <xf numFmtId="0" fontId="73" fillId="0" borderId="4" applyNumberFormat="0" applyFill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48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48" applyNumberFormat="1" applyFont="1" applyBorder="1" applyAlignment="1">
      <alignment horizontal="center"/>
    </xf>
    <xf numFmtId="9" fontId="2" fillId="0" borderId="0" xfId="48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48" applyFont="1" applyBorder="1" applyAlignment="1">
      <alignment horizontal="right"/>
    </xf>
    <xf numFmtId="164" fontId="3" fillId="0" borderId="10" xfId="48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3" fillId="0" borderId="0" xfId="48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1" fillId="0" borderId="0" xfId="48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164" fontId="1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0"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Nacka kommun</a:t>
            </a:r>
          </a:p>
        </c:rich>
      </c:tx>
      <c:layout>
        <c:manualLayout>
          <c:xMode val="factor"/>
          <c:yMode val="factor"/>
          <c:x val="-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kommun'!$B$5:$B$10</c:f>
              <c:numCache/>
            </c:numRef>
          </c:val>
        </c:ser>
        <c:ser>
          <c:idx val="1"/>
          <c:order val="1"/>
          <c:tx>
            <c:strRef>
              <c:f>'Nacka kommun'!$C$2:$C$3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kommun'!$C$5:$C$10</c:f>
              <c:numCache/>
            </c:numRef>
          </c:val>
        </c:ser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  <c:max val="6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Nacka kommun</a:t>
            </a:r>
          </a:p>
        </c:rich>
      </c:tx>
      <c:layout>
        <c:manualLayout>
          <c:xMode val="factor"/>
          <c:yMode val="factor"/>
          <c:x val="0.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4"/>
          <c:w val="0.92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kommun'!$B$178</c:f>
              <c:numCache/>
            </c:numRef>
          </c:val>
        </c:ser>
        <c:ser>
          <c:idx val="1"/>
          <c:order val="1"/>
          <c:tx>
            <c:strRef>
              <c:f>'Nacka kommun'!$C$153:$C$154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kommun'!$C$178</c:f>
              <c:numCache/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 val="autoZero"/>
        <c:auto val="1"/>
        <c:lblOffset val="100"/>
        <c:tickLblSkip val="1"/>
        <c:noMultiLvlLbl val="0"/>
      </c:catAx>
      <c:valAx>
        <c:axId val="595162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665"/>
          <c:w val="0.390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Nacka kommun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5"/>
          <c:w val="0.9377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kommun'!$B$202</c:f>
              <c:numCache/>
            </c:numRef>
          </c:val>
        </c:ser>
        <c:ser>
          <c:idx val="1"/>
          <c:order val="1"/>
          <c:tx>
            <c:strRef>
              <c:f>'Nacka kommun'!$C$182:$C$183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kommun'!$C$202</c:f>
              <c:numCache/>
            </c:numRef>
          </c:val>
        </c:ser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844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1"/>
          <c:w val="0.43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Nacka kommun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25"/>
          <c:w val="0.92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kommun'!$B$222</c:f>
              <c:numCache/>
            </c:numRef>
          </c:val>
        </c:ser>
        <c:ser>
          <c:idx val="1"/>
          <c:order val="1"/>
          <c:tx>
            <c:strRef>
              <c:f>'Nacka kommun'!$C$206:$C$207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kommun'!$C$222</c:f>
              <c:numCache/>
            </c:numRef>
          </c:val>
        </c:ser>
        <c:axId val="35039880"/>
        <c:axId val="46923465"/>
      </c:bar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23465"/>
        <c:crosses val="autoZero"/>
        <c:auto val="1"/>
        <c:lblOffset val="100"/>
        <c:tickLblSkip val="1"/>
        <c:noMultiLvlLbl val="0"/>
      </c:catAx>
      <c:valAx>
        <c:axId val="4692346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705"/>
          <c:w val="0.392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Nacka kommun</a:t>
            </a:r>
          </a:p>
        </c:rich>
      </c:tx>
      <c:layout>
        <c:manualLayout>
          <c:xMode val="factor"/>
          <c:yMode val="factor"/>
          <c:x val="0.0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1725"/>
          <c:w val="0.9337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kommun'!$B$287</c:f>
              <c:numCache/>
            </c:numRef>
          </c:val>
        </c:ser>
        <c:ser>
          <c:idx val="1"/>
          <c:order val="1"/>
          <c:tx>
            <c:strRef>
              <c:f>'Nacka kommun'!$C$226:$C$227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kommun'!$C$287</c:f>
              <c:numCache/>
            </c:numRef>
          </c:val>
        </c:ser>
        <c:axId val="19658002"/>
        <c:axId val="42704291"/>
      </c:bar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0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03325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Nacka kommun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kommun'!$B$117</c:f>
              <c:numCache/>
            </c:numRef>
          </c:val>
        </c:ser>
        <c:ser>
          <c:idx val="1"/>
          <c:order val="1"/>
          <c:tx>
            <c:strRef>
              <c:f>'Nacka kommun'!$C$109:$C$110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kommun'!$C$117</c:f>
              <c:numCache/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095"/>
          <c:w val="0.18575"/>
          <c:h val="0.2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Brott mot frihet och frid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34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kommun'!$B$291:$B$292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kommun'!$B$316</c:f>
              <c:numCache/>
            </c:numRef>
          </c:val>
        </c:ser>
        <c:ser>
          <c:idx val="1"/>
          <c:order val="1"/>
          <c:tx>
            <c:strRef>
              <c:f>'Nacka kommun'!$C$291:$C$292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kommun'!$C$316</c:f>
              <c:numCache/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41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15"/>
          <c:w val="0.504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Sicklaön</a:t>
            </a:r>
          </a:p>
        </c:rich>
      </c:tx>
      <c:layout>
        <c:manualLayout>
          <c:xMode val="factor"/>
          <c:yMode val="factor"/>
          <c:x val="-0.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Sicklaön!$B$2:$B$3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Sicklaön!$B$5:$B$10</c:f>
              <c:numCache/>
            </c:numRef>
          </c:val>
        </c:ser>
        <c:ser>
          <c:idx val="1"/>
          <c:order val="1"/>
          <c:tx>
            <c:strRef>
              <c:f>Sicklaön!$C$2:$C$3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Sicklaön!$C$5:$C$10</c:f>
              <c:numCache/>
            </c:numRef>
          </c:val>
        </c:ser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18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Sicklaön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Sicklaön!$B$16:$B$17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Sicklaön!$B$19:$B$30</c:f>
              <c:numCache/>
            </c:numRef>
          </c:val>
        </c:ser>
        <c:ser>
          <c:idx val="1"/>
          <c:order val="1"/>
          <c:tx>
            <c:strRef>
              <c:f>Sicklaön!$C$16:$C$17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Sicklaön!$C$19:$C$30</c:f>
              <c:numCache/>
            </c:numRef>
          </c:val>
        </c:ser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Sicklaön</a:t>
            </a:r>
          </a:p>
        </c:rich>
      </c:tx>
      <c:layout>
        <c:manualLayout>
          <c:xMode val="factor"/>
          <c:yMode val="factor"/>
          <c:x val="-0.006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Sicklaön!$B$37:$B$38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Sicklaön!$B$40:$B$43</c:f>
              <c:numCache/>
            </c:numRef>
          </c:val>
        </c:ser>
        <c:ser>
          <c:idx val="1"/>
          <c:order val="1"/>
          <c:tx>
            <c:strRef>
              <c:f>Sicklaön!$C$37:$C$38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Sicklaön!$C$40:$C$43</c:f>
              <c:numCache/>
            </c:numRef>
          </c:val>
        </c:ser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74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7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Sicklaön</a:t>
            </a:r>
          </a:p>
        </c:rich>
      </c:tx>
      <c:layout>
        <c:manualLayout>
          <c:xMode val="factor"/>
          <c:yMode val="factor"/>
          <c:x val="-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Sicklaön!$B$49:$B$50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Sicklaön!$B$52:$B$53</c:f>
              <c:numCache/>
            </c:numRef>
          </c:val>
        </c:ser>
        <c:ser>
          <c:idx val="1"/>
          <c:order val="1"/>
          <c:tx>
            <c:strRef>
              <c:f>Sicklaön!$C$49:$C$50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Sicklaön!$C$52:$C$53</c:f>
              <c:numCache/>
            </c:numRef>
          </c:val>
        </c:ser>
        <c:axId val="33745902"/>
        <c:axId val="35277663"/>
      </c:bar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663"/>
        <c:crosses val="autoZero"/>
        <c:auto val="1"/>
        <c:lblOffset val="100"/>
        <c:tickLblSkip val="1"/>
        <c:noMultiLvlLbl val="0"/>
      </c:catAx>
      <c:valAx>
        <c:axId val="3527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1065"/>
          <c:w val="0.17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Nacka kommun</a:t>
            </a:r>
          </a:p>
        </c:rich>
      </c:tx>
      <c:layout>
        <c:manualLayout>
          <c:xMode val="factor"/>
          <c:yMode val="factor"/>
          <c:x val="-0.00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kommun'!$B$19:$B$30</c:f>
              <c:numCache/>
            </c:numRef>
          </c:val>
        </c:ser>
        <c:ser>
          <c:idx val="1"/>
          <c:order val="1"/>
          <c:tx>
            <c:strRef>
              <c:f>'Nacka kommun'!$C$16:$C$17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kommun'!$C$19:$C$30</c:f>
              <c:numCache/>
            </c:numRef>
          </c:val>
        </c:ser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629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Sicklaön</a:t>
            </a:r>
          </a:p>
        </c:rich>
      </c:tx>
      <c:layout>
        <c:manualLayout>
          <c:xMode val="factor"/>
          <c:yMode val="factor"/>
          <c:x val="-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Sicklaön!$B$60:$B$61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Sicklaön!$B$63:$B$66</c:f>
              <c:numCache/>
            </c:numRef>
          </c:val>
        </c:ser>
        <c:ser>
          <c:idx val="1"/>
          <c:order val="1"/>
          <c:tx>
            <c:strRef>
              <c:f>Sicklaön!$C$60:$C$61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Sicklaön!$C$63:$C$66</c:f>
              <c:numCache/>
            </c:numRef>
          </c:val>
        </c:ser>
        <c:axId val="49063512"/>
        <c:axId val="38918425"/>
      </c:bar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35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2275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Sicklaön</a:t>
            </a:r>
          </a:p>
        </c:rich>
      </c:tx>
      <c:layout>
        <c:manualLayout>
          <c:xMode val="factor"/>
          <c:yMode val="factor"/>
          <c:x val="-0.00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Sicklaön!$B$73:$B$74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Sicklaön!$B$76:$B$78</c:f>
              <c:numCache/>
            </c:numRef>
          </c:val>
        </c:ser>
        <c:ser>
          <c:idx val="1"/>
          <c:order val="1"/>
          <c:tx>
            <c:strRef>
              <c:f>Sicklaön!$C$73:$C$74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Sicklaön!$C$76:$C$78</c:f>
              <c:numCache/>
            </c:numRef>
          </c:val>
        </c:ser>
        <c:axId val="14721506"/>
        <c:axId val="65384691"/>
      </c:bar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5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Sicklaön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Sicklaön!$B$85:$B$86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Sicklaön!$B$88:$B$92</c:f>
              <c:numCache/>
            </c:numRef>
          </c:val>
        </c:ser>
        <c:ser>
          <c:idx val="1"/>
          <c:order val="1"/>
          <c:tx>
            <c:strRef>
              <c:f>Sicklaön!$C$85:$C$86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Sicklaön!$C$88:$C$92</c:f>
              <c:numCache/>
            </c:numRef>
          </c:val>
        </c:ser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28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Sicklaön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Sicklaön!$B$99:$B$100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Sicklaön!$B$102:$B$103</c:f>
              <c:numCache/>
            </c:numRef>
          </c:val>
        </c:ser>
        <c:ser>
          <c:idx val="1"/>
          <c:order val="1"/>
          <c:tx>
            <c:strRef>
              <c:f>Sicklaön!$C$99:$C$100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Sicklaön!$C$102:$C$103</c:f>
              <c:numCache/>
            </c:numRef>
          </c:val>
        </c:ser>
        <c:axId val="18146390"/>
        <c:axId val="29099783"/>
      </c:bar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9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Sicklaön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Sicklaön!$B$121:$B$122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Sicklaön!$B$149</c:f>
              <c:numCache/>
            </c:numRef>
          </c:val>
        </c:ser>
        <c:ser>
          <c:idx val="1"/>
          <c:order val="1"/>
          <c:tx>
            <c:strRef>
              <c:f>Sicklaön!$C$121:$C$122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Sicklaön!$C$149</c:f>
              <c:numCache/>
            </c:numRef>
          </c:val>
        </c:ser>
        <c:axId val="60571456"/>
        <c:axId val="8272193"/>
      </c:bar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14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675"/>
          <c:w val="0.454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Sicklaön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1"/>
          <c:w val="0.9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Sicklaön!$B$153:$B$154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Sicklaön!$B$178</c:f>
              <c:numCache/>
            </c:numRef>
          </c:val>
        </c:ser>
        <c:ser>
          <c:idx val="1"/>
          <c:order val="1"/>
          <c:tx>
            <c:strRef>
              <c:f>Sicklaön!$C$153:$C$154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Sicklaön!$C$178</c:f>
              <c:numCache/>
            </c:numRef>
          </c:val>
        </c:ser>
        <c:axId val="7340874"/>
        <c:axId val="66067867"/>
      </c:bar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08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645"/>
          <c:w val="0.45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Sicklaön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725"/>
          <c:w val="0.941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Sicklaön!$B$182:$B$183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Sicklaön!$B$202</c:f>
              <c:numCache/>
            </c:numRef>
          </c:val>
        </c:ser>
        <c:ser>
          <c:idx val="1"/>
          <c:order val="1"/>
          <c:tx>
            <c:strRef>
              <c:f>Sicklaön!$C$182:$C$183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Sicklaön!$C$202</c:f>
              <c:numCache/>
            </c:numRef>
          </c:val>
        </c:ser>
        <c:axId val="57739892"/>
        <c:axId val="49896981"/>
      </c:bar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98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1025"/>
          <c:w val="0.443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Sicklaön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3875"/>
          <c:w val="0.9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Sicklaön!$B$206:$B$207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Sicklaön!$B$222</c:f>
              <c:numCache/>
            </c:numRef>
          </c:val>
        </c:ser>
        <c:ser>
          <c:idx val="1"/>
          <c:order val="1"/>
          <c:tx>
            <c:strRef>
              <c:f>Sicklaön!$C$206:$C$207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Sicklaön!$C$222</c:f>
              <c:numCache/>
            </c:numRef>
          </c:val>
        </c:ser>
        <c:axId val="46419646"/>
        <c:axId val="15123631"/>
      </c:bar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96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0705"/>
          <c:w val="0.454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Sicklaön</a:t>
            </a:r>
          </a:p>
        </c:rich>
      </c:tx>
      <c:layout>
        <c:manualLayout>
          <c:xMode val="factor"/>
          <c:yMode val="factor"/>
          <c:x val="0.01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16"/>
          <c:w val="0.936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Sicklaön!$B$226:$B$227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Sicklaön!$B$287</c:f>
              <c:numCache/>
            </c:numRef>
          </c:val>
        </c:ser>
        <c:ser>
          <c:idx val="1"/>
          <c:order val="1"/>
          <c:tx>
            <c:strRef>
              <c:f>Sicklaön!$C$226:$C$227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Sicklaön!$C$287</c:f>
              <c:numCache/>
            </c:numRef>
          </c:val>
        </c:ser>
        <c:axId val="1894952"/>
        <c:axId val="17054569"/>
      </c:bar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038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Sicklaön</a:t>
            </a:r>
          </a:p>
        </c:rich>
      </c:tx>
      <c:layout>
        <c:manualLayout>
          <c:xMode val="factor"/>
          <c:yMode val="factor"/>
          <c:x val="0.01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Sicklaön!$B$109:$B$110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Sicklaön!$B$117</c:f>
              <c:numCache/>
            </c:numRef>
          </c:val>
        </c:ser>
        <c:ser>
          <c:idx val="1"/>
          <c:order val="1"/>
          <c:tx>
            <c:strRef>
              <c:f>Sicklaön!$C$109:$C$110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Sicklaön!$C$117</c:f>
              <c:numCache/>
            </c:numRef>
          </c:val>
        </c:ser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145"/>
          <c:w val="0.426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Nacka kommun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kommun'!$B$40:$B$43</c:f>
              <c:numCache/>
            </c:numRef>
          </c:val>
        </c:ser>
        <c:ser>
          <c:idx val="1"/>
          <c:order val="1"/>
          <c:tx>
            <c:strRef>
              <c:f>'Nacka kommun'!$C$37:$C$38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kommun'!$C$40:$C$43</c:f>
              <c:numCache/>
            </c:numRef>
          </c:val>
        </c:ser>
        <c:axId val="36666958"/>
        <c:axId val="61567167"/>
      </c:bar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auto val="1"/>
        <c:lblOffset val="100"/>
        <c:tickLblSkip val="1"/>
        <c:noMultiLvlLbl val="0"/>
      </c:catAx>
      <c:valAx>
        <c:axId val="61567167"/>
        <c:scaling>
          <c:orientation val="minMax"/>
          <c:max val="1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69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Saltsjö-Boo</a:t>
            </a:r>
          </a:p>
        </c:rich>
      </c:tx>
      <c:layout>
        <c:manualLayout>
          <c:xMode val="factor"/>
          <c:yMode val="factor"/>
          <c:x val="-0.0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25"/>
          <c:w val="0.98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'Saltsjö-Boo'!$B$5:$B$10</c:f>
              <c:numCache/>
            </c:numRef>
          </c:val>
        </c:ser>
        <c:ser>
          <c:idx val="1"/>
          <c:order val="1"/>
          <c:tx>
            <c:strRef>
              <c:f>'Saltsjö-Boo'!$C$2:$C$3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'Saltsjö-Boo'!$C$5:$C$10</c:f>
              <c:numCache/>
            </c:numRef>
          </c:val>
        </c:ser>
        <c:axId val="17641052"/>
        <c:axId val="24551741"/>
      </c:bar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  <c:max val="1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8"/>
          <c:w val="0.3232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Saltsjö-Boo</a:t>
            </a:r>
          </a:p>
        </c:rich>
      </c:tx>
      <c:layout>
        <c:manualLayout>
          <c:xMode val="factor"/>
          <c:yMode val="factor"/>
          <c:x val="-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77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'Saltsjö-Boo'!$B$19:$B$30</c:f>
              <c:numCache/>
            </c:numRef>
          </c:val>
        </c:ser>
        <c:ser>
          <c:idx val="1"/>
          <c:order val="1"/>
          <c:tx>
            <c:strRef>
              <c:f>'Saltsjö-Boo'!$C$16:$C$17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'Saltsjö-Boo'!$C$19:$C$30</c:f>
              <c:numCache/>
            </c:numRef>
          </c:val>
        </c:ser>
        <c:axId val="19639078"/>
        <c:axId val="42533975"/>
      </c:bar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90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09975"/>
          <c:w val="0.332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Saltsjö-Boo</a:t>
            </a:r>
          </a:p>
        </c:rich>
      </c:tx>
      <c:layout>
        <c:manualLayout>
          <c:xMode val="factor"/>
          <c:yMode val="factor"/>
          <c:x val="-0.006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25"/>
          <c:w val="0.97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'Saltsjö-Boo'!$B$40:$B$43</c:f>
              <c:numCache/>
            </c:numRef>
          </c:val>
        </c:ser>
        <c:ser>
          <c:idx val="1"/>
          <c:order val="1"/>
          <c:tx>
            <c:strRef>
              <c:f>'Saltsjö-Boo'!$C$37:$C$38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'Saltsjö-Boo'!$C$40:$C$43</c:f>
              <c:numCache/>
            </c:numRef>
          </c:val>
        </c:ser>
        <c:axId val="47261456"/>
        <c:axId val="22699921"/>
      </c:bar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99921"/>
        <c:crosses val="autoZero"/>
        <c:auto val="1"/>
        <c:lblOffset val="100"/>
        <c:tickLblSkip val="1"/>
        <c:noMultiLvlLbl val="0"/>
      </c:catAx>
      <c:valAx>
        <c:axId val="22699921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4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9775"/>
          <c:w val="0.347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Saltsjö-Boo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'Saltsjö-Boo'!$B$52:$B$53</c:f>
              <c:numCache/>
            </c:numRef>
          </c:val>
        </c:ser>
        <c:ser>
          <c:idx val="1"/>
          <c:order val="1"/>
          <c:tx>
            <c:strRef>
              <c:f>'Saltsjö-Boo'!$C$49:$C$50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'Saltsjö-Boo'!$C$52:$C$53</c:f>
              <c:numCache/>
            </c:numRef>
          </c:val>
        </c:ser>
        <c:axId val="2972698"/>
        <c:axId val="26754283"/>
      </c:barChart>
      <c:catAx>
        <c:axId val="297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283"/>
        <c:crosses val="autoZero"/>
        <c:auto val="1"/>
        <c:lblOffset val="100"/>
        <c:tickLblSkip val="1"/>
        <c:noMultiLvlLbl val="0"/>
      </c:catAx>
      <c:valAx>
        <c:axId val="267542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1065"/>
          <c:w val="0.327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Saltsjö-Boo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'Saltsjö-Boo'!$B$63:$B$66</c:f>
              <c:numCache/>
            </c:numRef>
          </c:val>
        </c:ser>
        <c:ser>
          <c:idx val="1"/>
          <c:order val="1"/>
          <c:tx>
            <c:strRef>
              <c:f>'Saltsjö-Boo'!$C$60:$C$61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'Saltsjö-Boo'!$C$63:$C$66</c:f>
              <c:numCache/>
            </c:numRef>
          </c:val>
        </c:ser>
        <c:axId val="39461956"/>
        <c:axId val="19613285"/>
      </c:bar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3285"/>
        <c:crosses val="autoZero"/>
        <c:auto val="1"/>
        <c:lblOffset val="100"/>
        <c:tickLblSkip val="1"/>
        <c:noMultiLvlLbl val="0"/>
      </c:catAx>
      <c:valAx>
        <c:axId val="1961328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19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Saltsjö-Boo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'Saltsjö-Boo'!$B$76:$B$78</c:f>
              <c:numCache/>
            </c:numRef>
          </c:val>
        </c:ser>
        <c:ser>
          <c:idx val="1"/>
          <c:order val="1"/>
          <c:tx>
            <c:strRef>
              <c:f>'Saltsjö-Boo'!$C$73:$C$74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'Saltsjö-Boo'!$C$76:$C$78</c:f>
              <c:numCache/>
            </c:numRef>
          </c:val>
        </c:ser>
        <c:axId val="42301838"/>
        <c:axId val="45172223"/>
      </c:bar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18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27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Saltsjö-Boo</a:t>
            </a:r>
          </a:p>
        </c:rich>
      </c:tx>
      <c:layout>
        <c:manualLayout>
          <c:xMode val="factor"/>
          <c:yMode val="factor"/>
          <c:x val="-0.01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60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'Saltsjö-Boo'!$B$88:$B$92</c:f>
              <c:numCache/>
            </c:numRef>
          </c:val>
        </c:ser>
        <c:ser>
          <c:idx val="1"/>
          <c:order val="1"/>
          <c:tx>
            <c:strRef>
              <c:f>'Saltsjö-Boo'!$C$85:$C$86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'Saltsjö-Boo'!$C$88:$C$92</c:f>
              <c:numCache/>
            </c:numRef>
          </c:val>
        </c:ser>
        <c:axId val="3896824"/>
        <c:axId val="35071417"/>
      </c:bar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82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10825"/>
          <c:w val="0.345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Saltsjö-Boo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9"/>
          <c:w val="0.974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'Saltsjö-Boo'!$B$102:$B$103</c:f>
              <c:numCache/>
            </c:numRef>
          </c:val>
        </c:ser>
        <c:ser>
          <c:idx val="1"/>
          <c:order val="1"/>
          <c:tx>
            <c:strRef>
              <c:f>'Saltsjö-Boo'!$C$99:$C$100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'Saltsjö-Boo'!$C$102:$C$103</c:f>
              <c:numCache/>
            </c:numRef>
          </c:val>
        </c:ser>
        <c:axId val="47207298"/>
        <c:axId val="22212499"/>
      </c:bar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499"/>
        <c:crosses val="autoZero"/>
        <c:auto val="1"/>
        <c:lblOffset val="100"/>
        <c:tickLblSkip val="1"/>
        <c:noMultiLvlLbl val="0"/>
      </c:catAx>
      <c:valAx>
        <c:axId val="22212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72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425"/>
          <c:w val="0.333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Saltsjö-Boo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'Saltsjö-Boo'!$B$149</c:f>
              <c:numCache/>
            </c:numRef>
          </c:val>
        </c:ser>
        <c:ser>
          <c:idx val="1"/>
          <c:order val="1"/>
          <c:tx>
            <c:strRef>
              <c:f>'Saltsjö-Boo'!$C$121:$C$122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'Saltsjö-Boo'!$C$149</c:f>
              <c:numCache/>
            </c:numRef>
          </c:val>
        </c:ser>
        <c:axId val="65694764"/>
        <c:axId val="54381965"/>
      </c:barChart>
      <c:catAx>
        <c:axId val="65694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1965"/>
        <c:crosses val="autoZero"/>
        <c:auto val="1"/>
        <c:lblOffset val="100"/>
        <c:tickLblSkip val="1"/>
        <c:noMultiLvlLbl val="0"/>
      </c:catAx>
      <c:valAx>
        <c:axId val="543819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476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925"/>
          <c:w val="0.421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Saltsjö-Boo</a:t>
            </a:r>
          </a:p>
        </c:rich>
      </c:tx>
      <c:layout>
        <c:manualLayout>
          <c:xMode val="factor"/>
          <c:yMode val="factor"/>
          <c:x val="0.0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525"/>
          <c:w val="0.974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'Saltsjö-Boo'!$B$178</c:f>
              <c:numCache/>
            </c:numRef>
          </c:val>
        </c:ser>
        <c:ser>
          <c:idx val="1"/>
          <c:order val="1"/>
          <c:tx>
            <c:strRef>
              <c:f>'Saltsjö-Boo'!$C$153:$C$154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'Saltsjö-Boo'!$C$178</c:f>
              <c:numCache/>
            </c:numRef>
          </c:val>
        </c:ser>
        <c:axId val="19675638"/>
        <c:axId val="42863015"/>
      </c:barChart>
      <c:catAx>
        <c:axId val="1967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3015"/>
        <c:crosses val="autoZero"/>
        <c:auto val="1"/>
        <c:lblOffset val="100"/>
        <c:tickLblSkip val="1"/>
        <c:noMultiLvlLbl val="0"/>
      </c:catAx>
      <c:valAx>
        <c:axId val="4286301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75638"/>
        <c:crossesAt val="1"/>
        <c:crossBetween val="between"/>
        <c:dispUnits/>
        <c:majorUnit val="10"/>
        <c:minorUnit val="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15"/>
          <c:w val="0.404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Nacka kommun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kommun'!$B$52:$B$53</c:f>
              <c:numCache/>
            </c:numRef>
          </c:val>
        </c:ser>
        <c:ser>
          <c:idx val="1"/>
          <c:order val="1"/>
          <c:tx>
            <c:strRef>
              <c:f>'Nacka kommun'!$C$49:$C$50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kommun'!$C$52:$C$53</c:f>
              <c:numCache/>
            </c:numRef>
          </c:val>
        </c:ser>
        <c:axId val="17233592"/>
        <c:axId val="20884601"/>
      </c:bar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4601"/>
        <c:crosses val="autoZero"/>
        <c:auto val="1"/>
        <c:lblOffset val="100"/>
        <c:tickLblSkip val="1"/>
        <c:noMultiLvlLbl val="0"/>
      </c:catAx>
      <c:valAx>
        <c:axId val="20884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335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1065"/>
          <c:w val="0.17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Saltsjö-Boo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'Saltsjö-Boo'!$B$202</c:f>
              <c:numCache/>
            </c:numRef>
          </c:val>
        </c:ser>
        <c:ser>
          <c:idx val="1"/>
          <c:order val="1"/>
          <c:tx>
            <c:strRef>
              <c:f>'Saltsjö-Boo'!$C$182:$C$183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'Saltsjö-Boo'!$C$202</c:f>
              <c:numCache/>
            </c:numRef>
          </c:val>
        </c:ser>
        <c:axId val="50222816"/>
        <c:axId val="49352161"/>
      </c:barChart>
      <c:cat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2161"/>
        <c:crosses val="autoZero"/>
        <c:auto val="1"/>
        <c:lblOffset val="100"/>
        <c:tickLblSkip val="1"/>
        <c:noMultiLvlLbl val="0"/>
      </c:catAx>
      <c:valAx>
        <c:axId val="4935216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28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2"/>
          <c:w val="0.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Saltsjö-Boo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"/>
          <c:w val="0.975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'Saltsjö-Boo'!$B$222</c:f>
              <c:numCache/>
            </c:numRef>
          </c:val>
        </c:ser>
        <c:ser>
          <c:idx val="1"/>
          <c:order val="1"/>
          <c:tx>
            <c:strRef>
              <c:f>'Saltsjö-Boo'!$C$206:$C$207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'Saltsjö-Boo'!$C$222</c:f>
              <c:numCache/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075"/>
        <c:crosses val="autoZero"/>
        <c:auto val="1"/>
        <c:lblOffset val="100"/>
        <c:tickLblSkip val="1"/>
        <c:noMultiLvlLbl val="0"/>
      </c:catAx>
      <c:valAx>
        <c:axId val="381020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2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785"/>
          <c:w val="0.41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Saltsjö-Boo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'Saltsjö-Boo'!$B$287</c:f>
              <c:numCache/>
            </c:numRef>
          </c:val>
        </c:ser>
        <c:ser>
          <c:idx val="1"/>
          <c:order val="1"/>
          <c:tx>
            <c:strRef>
              <c:f>'Saltsjö-Boo'!$C$226:$C$227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'Saltsjö-Boo'!$C$287</c:f>
              <c:numCache/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 val="autoZero"/>
        <c:auto val="1"/>
        <c:lblOffset val="100"/>
        <c:tickLblSkip val="1"/>
        <c:noMultiLvlLbl val="0"/>
      </c:catAx>
      <c:valAx>
        <c:axId val="6636920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3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5825"/>
          <c:w val="0.453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Saltsjö-Boo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9"/>
          <c:w val="0.974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'Saltsjö-Boo'!$B$117</c:f>
              <c:numCache/>
            </c:numRef>
          </c:val>
        </c:ser>
        <c:ser>
          <c:idx val="1"/>
          <c:order val="1"/>
          <c:tx>
            <c:strRef>
              <c:f>'Saltsjö-Boo'!$C$109:$C$110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'Saltsjö-Boo'!$C$117</c:f>
              <c:numCache/>
            </c:numRef>
          </c:val>
        </c:ser>
        <c:axId val="60451934"/>
        <c:axId val="7196495"/>
      </c:bar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1"/>
        <c:lblOffset val="100"/>
        <c:tickLblSkip val="1"/>
        <c:noMultiLvlLbl val="0"/>
      </c:catAx>
      <c:valAx>
        <c:axId val="719649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19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8825"/>
          <c:w val="0.321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Älta</a:t>
            </a:r>
          </a:p>
        </c:rich>
      </c:tx>
      <c:layout>
        <c:manualLayout>
          <c:xMode val="factor"/>
          <c:yMode val="factor"/>
          <c:x val="-0.01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825"/>
          <c:w val="0.979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Älta!$B$5:$B$10</c:f>
              <c:numCache/>
            </c:numRef>
          </c:val>
        </c:ser>
        <c:ser>
          <c:idx val="1"/>
          <c:order val="1"/>
          <c:tx>
            <c:strRef>
              <c:f>Älta!$C$2:$C$3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Älta!$C$5:$C$10</c:f>
              <c:numCache/>
            </c:numRef>
          </c:val>
        </c:ser>
        <c:axId val="64768456"/>
        <c:axId val="46045193"/>
      </c:bar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 val="autoZero"/>
        <c:auto val="1"/>
        <c:lblOffset val="100"/>
        <c:tickLblSkip val="1"/>
        <c:noMultiLvlLbl val="0"/>
      </c:catAx>
      <c:valAx>
        <c:axId val="46045193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84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088"/>
          <c:w val="0.337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Älta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775"/>
          <c:w val="0.97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Älta!$B$19:$B$30</c:f>
              <c:numCache/>
            </c:numRef>
          </c:val>
        </c:ser>
        <c:ser>
          <c:idx val="1"/>
          <c:order val="1"/>
          <c:tx>
            <c:strRef>
              <c:f>Älta!$C$16:$C$17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Älta!$C$19:$C$30</c:f>
              <c:numCache/>
            </c:numRef>
          </c:val>
        </c:ser>
        <c:axId val="11753554"/>
        <c:axId val="38673123"/>
      </c:bar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123"/>
        <c:crosses val="autoZero"/>
        <c:auto val="1"/>
        <c:lblOffset val="100"/>
        <c:tickLblSkip val="1"/>
        <c:noMultiLvlLbl val="0"/>
      </c:catAx>
      <c:valAx>
        <c:axId val="386731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5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10325"/>
          <c:w val="0.354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Älta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225"/>
          <c:w val="0.971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Älta!$B$40:$B$43</c:f>
              <c:numCache/>
            </c:numRef>
          </c:val>
        </c:ser>
        <c:ser>
          <c:idx val="1"/>
          <c:order val="1"/>
          <c:tx>
            <c:strRef>
              <c:f>Älta!$C$37:$C$38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Älta!$C$40:$C$43</c:f>
              <c:numCache/>
            </c:numRef>
          </c:val>
        </c:ser>
        <c:axId val="12513788"/>
        <c:axId val="45515229"/>
      </c:bar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5229"/>
        <c:crosses val="autoZero"/>
        <c:auto val="1"/>
        <c:lblOffset val="100"/>
        <c:tickLblSkip val="1"/>
        <c:noMultiLvlLbl val="0"/>
      </c:catAx>
      <c:valAx>
        <c:axId val="45515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37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9775"/>
          <c:w val="0.3417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Älta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1"/>
          <c:w val="0.96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Älta!$B$52:$B$53</c:f>
              <c:numCache/>
            </c:numRef>
          </c:val>
        </c:ser>
        <c:ser>
          <c:idx val="1"/>
          <c:order val="1"/>
          <c:tx>
            <c:strRef>
              <c:f>Älta!$C$49:$C$50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Älta!$C$52:$C$53</c:f>
              <c:numCache/>
            </c:numRef>
          </c:val>
        </c:ser>
        <c:axId val="6983878"/>
        <c:axId val="62854903"/>
      </c:barChart>
      <c:catAx>
        <c:axId val="69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38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1065"/>
          <c:w val="0.386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Älta</a:t>
            </a:r>
          </a:p>
        </c:rich>
      </c:tx>
      <c:layout>
        <c:manualLayout>
          <c:xMode val="factor"/>
          <c:yMode val="factor"/>
          <c:x val="0.00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875"/>
          <c:w val="0.979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Älta!$B$63:$B$66</c:f>
              <c:numCache/>
            </c:numRef>
          </c:val>
        </c:ser>
        <c:ser>
          <c:idx val="1"/>
          <c:order val="1"/>
          <c:tx>
            <c:strRef>
              <c:f>Älta!$C$60:$C$61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Älta!$C$63:$C$66</c:f>
              <c:numCache/>
            </c:numRef>
          </c:val>
        </c:ser>
        <c:axId val="28823216"/>
        <c:axId val="58082353"/>
      </c:barChart>
      <c:cat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2353"/>
        <c:crosses val="autoZero"/>
        <c:auto val="1"/>
        <c:lblOffset val="100"/>
        <c:tickLblSkip val="1"/>
        <c:noMultiLvlLbl val="0"/>
      </c:catAx>
      <c:valAx>
        <c:axId val="58082353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32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1"/>
          <c:w val="0.388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Älta</a:t>
            </a:r>
          </a:p>
        </c:rich>
      </c:tx>
      <c:layout>
        <c:manualLayout>
          <c:xMode val="factor"/>
          <c:yMode val="factor"/>
          <c:x val="0.01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25"/>
          <c:w val="0.974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Älta!$B$76:$B$78</c:f>
              <c:numCache/>
            </c:numRef>
          </c:val>
        </c:ser>
        <c:ser>
          <c:idx val="1"/>
          <c:order val="1"/>
          <c:tx>
            <c:strRef>
              <c:f>Älta!$C$73:$C$74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Älta!$C$76:$C$78</c:f>
              <c:numCache/>
            </c:numRef>
          </c:val>
        </c:ser>
        <c:axId val="52979130"/>
        <c:axId val="7050123"/>
      </c:bar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123"/>
        <c:crosses val="autoZero"/>
        <c:auto val="1"/>
        <c:lblOffset val="100"/>
        <c:tickLblSkip val="1"/>
        <c:noMultiLvlLbl val="0"/>
      </c:catAx>
      <c:valAx>
        <c:axId val="705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1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5"/>
          <c:y val="0.27075"/>
          <c:w val="0.3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Nacka kommun</a:t>
            </a:r>
          </a:p>
        </c:rich>
      </c:tx>
      <c:layout>
        <c:manualLayout>
          <c:xMode val="factor"/>
          <c:yMode val="factor"/>
          <c:x val="-0.01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kommun'!$B$63:$B$66</c:f>
              <c:numCache/>
            </c:numRef>
          </c:val>
        </c:ser>
        <c:ser>
          <c:idx val="1"/>
          <c:order val="1"/>
          <c:tx>
            <c:strRef>
              <c:f>'Nacka kommun'!$C$60:$C$61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kommun'!$C$63:$C$66</c:f>
              <c:numCache/>
            </c:numRef>
          </c:val>
        </c:ser>
        <c:axId val="53743682"/>
        <c:axId val="13931091"/>
      </c:bar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1091"/>
        <c:crosses val="autoZero"/>
        <c:auto val="1"/>
        <c:lblOffset val="100"/>
        <c:tickLblSkip val="1"/>
        <c:noMultiLvlLbl val="0"/>
      </c:catAx>
      <c:valAx>
        <c:axId val="13931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368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Älta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9"/>
          <c:w val="0.956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Älta!$A$88:$A$92</c:f>
              <c:strCache/>
            </c:strRef>
          </c:cat>
          <c:val>
            <c:numRef>
              <c:f>Älta!$B$88:$B$92</c:f>
              <c:numCache/>
            </c:numRef>
          </c:val>
        </c:ser>
        <c:ser>
          <c:idx val="1"/>
          <c:order val="1"/>
          <c:tx>
            <c:strRef>
              <c:f>Älta!$C$85:$C$86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Älta!$A$88:$A$92</c:f>
              <c:strCache/>
            </c:strRef>
          </c:cat>
          <c:val>
            <c:numRef>
              <c:f>Älta!$C$88:$C$92</c:f>
              <c:numCache/>
            </c:numRef>
          </c:val>
        </c:ser>
        <c:axId val="63451108"/>
        <c:axId val="34189061"/>
      </c:bar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 val="autoZero"/>
        <c:auto val="1"/>
        <c:lblOffset val="100"/>
        <c:tickLblSkip val="1"/>
        <c:noMultiLvlLbl val="0"/>
      </c:catAx>
      <c:valAx>
        <c:axId val="3418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1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25"/>
          <c:y val="0.12325"/>
          <c:w val="0.388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Älta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2"/>
          <c:w val="0.973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Älta!$B$102:$B$103</c:f>
              <c:numCache/>
            </c:numRef>
          </c:val>
        </c:ser>
        <c:ser>
          <c:idx val="1"/>
          <c:order val="1"/>
          <c:tx>
            <c:strRef>
              <c:f>Älta!$C$99:$C$100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Älta!$C$102:$C$103</c:f>
              <c:numCache/>
            </c:numRef>
          </c:val>
        </c:ser>
        <c:axId val="39266094"/>
        <c:axId val="17850527"/>
      </c:bar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 val="autoZero"/>
        <c:auto val="1"/>
        <c:lblOffset val="100"/>
        <c:tickLblSkip val="1"/>
        <c:noMultiLvlLbl val="0"/>
      </c:catAx>
      <c:valAx>
        <c:axId val="17850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09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9"/>
          <c:w val="0.393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Älta</a:t>
            </a:r>
          </a:p>
        </c:rich>
      </c:tx>
      <c:layout>
        <c:manualLayout>
          <c:xMode val="factor"/>
          <c:yMode val="factor"/>
          <c:x val="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Älta!$B$149</c:f>
              <c:numCache/>
            </c:numRef>
          </c:val>
        </c:ser>
        <c:ser>
          <c:idx val="1"/>
          <c:order val="1"/>
          <c:tx>
            <c:strRef>
              <c:f>Älta!$C$121:$C$122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Älta!$C$149</c:f>
              <c:numCache/>
            </c:numRef>
          </c:val>
        </c:ser>
        <c:axId val="26437016"/>
        <c:axId val="36606553"/>
      </c:bar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6553"/>
        <c:crosses val="autoZero"/>
        <c:auto val="1"/>
        <c:lblOffset val="100"/>
        <c:tickLblSkip val="1"/>
        <c:noMultiLvlLbl val="0"/>
      </c:catAx>
      <c:valAx>
        <c:axId val="3660655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70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6975"/>
          <c:w val="0.369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Älta</a:t>
            </a:r>
          </a:p>
        </c:rich>
      </c:tx>
      <c:layout>
        <c:manualLayout>
          <c:xMode val="factor"/>
          <c:yMode val="factor"/>
          <c:x val="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25"/>
          <c:w val="0.97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Älta!$B$178</c:f>
              <c:numCache/>
            </c:numRef>
          </c:val>
        </c:ser>
        <c:ser>
          <c:idx val="1"/>
          <c:order val="1"/>
          <c:tx>
            <c:strRef>
              <c:f>Älta!$C$153:$C$154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Älta!$C$178</c:f>
              <c:numCache/>
            </c:numRef>
          </c:val>
        </c:ser>
        <c:axId val="61023522"/>
        <c:axId val="12340787"/>
      </c:barChart>
      <c:catAx>
        <c:axId val="610235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At val="1"/>
        <c:crossBetween val="between"/>
        <c:dispUnits/>
        <c:majorUnit val="10"/>
        <c:minorUnit val="2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13875"/>
          <c:w val="0.43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Älta</a:t>
            </a:r>
          </a:p>
        </c:rich>
      </c:tx>
      <c:layout>
        <c:manualLayout>
          <c:xMode val="factor"/>
          <c:yMode val="factor"/>
          <c:x val="0.02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"/>
          <c:w val="0.973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Älta!$B$202</c:f>
              <c:numCache/>
            </c:numRef>
          </c:val>
        </c:ser>
        <c:ser>
          <c:idx val="1"/>
          <c:order val="1"/>
          <c:tx>
            <c:strRef>
              <c:f>Älta!$C$182:$C$183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Älta!$C$202</c:f>
              <c:numCache/>
            </c:numRef>
          </c:val>
        </c:ser>
        <c:axId val="43958220"/>
        <c:axId val="60079661"/>
      </c:bar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775"/>
          <c:w val="0.392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Älta</a:t>
            </a:r>
          </a:p>
        </c:rich>
      </c:tx>
      <c:layout>
        <c:manualLayout>
          <c:xMode val="factor"/>
          <c:yMode val="factor"/>
          <c:x val="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675"/>
          <c:w val="0.974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Älta!$B$222</c:f>
              <c:numCache/>
            </c:numRef>
          </c:val>
        </c:ser>
        <c:ser>
          <c:idx val="1"/>
          <c:order val="1"/>
          <c:tx>
            <c:strRef>
              <c:f>Älta!$C$206:$C$207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Älta!$C$222</c:f>
              <c:numCache/>
            </c:numRef>
          </c:val>
        </c:ser>
        <c:axId val="3846038"/>
        <c:axId val="34614343"/>
      </c:barChart>
      <c:catAx>
        <c:axId val="38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343"/>
        <c:crosses val="autoZero"/>
        <c:auto val="1"/>
        <c:lblOffset val="100"/>
        <c:tickLblSkip val="1"/>
        <c:noMultiLvlLbl val="0"/>
      </c:catAx>
      <c:valAx>
        <c:axId val="3461434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038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1"/>
          <c:w val="0.4092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Älta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Älta!$B$287</c:f>
              <c:numCache/>
            </c:numRef>
          </c:val>
        </c:ser>
        <c:ser>
          <c:idx val="1"/>
          <c:order val="1"/>
          <c:tx>
            <c:strRef>
              <c:f>Älta!$C$226:$C$227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Älta!$C$287</c:f>
              <c:numCache/>
            </c:numRef>
          </c:val>
        </c:ser>
        <c:axId val="43093632"/>
        <c:axId val="52298369"/>
      </c:bar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632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5625"/>
          <c:w val="0.438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Älta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975"/>
          <c:w val="0.973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Älta!$B$117</c:f>
              <c:numCache/>
            </c:numRef>
          </c:val>
        </c:ser>
        <c:ser>
          <c:idx val="1"/>
          <c:order val="1"/>
          <c:tx>
            <c:strRef>
              <c:f>Älta!$C$109:$C$110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Älta!$C$117</c:f>
              <c:numCache/>
            </c:numRef>
          </c:val>
        </c:ser>
        <c:axId val="923274"/>
        <c:axId val="8309467"/>
      </c:bar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184"/>
          <c:w val="0.38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Saltsjöbaden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5"/>
          <c:w val="0.980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Saltsjöbaden!$B$5:$B$10</c:f>
              <c:numCache/>
            </c:numRef>
          </c:val>
        </c:ser>
        <c:ser>
          <c:idx val="1"/>
          <c:order val="1"/>
          <c:tx>
            <c:strRef>
              <c:f>Saltsjöbaden!$C$2:$C$3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Saltsjöbaden!$C$5:$C$10</c:f>
              <c:numCache/>
            </c:numRef>
          </c:val>
        </c:ser>
        <c:axId val="7676340"/>
        <c:axId val="1978197"/>
      </c:barChart>
      <c:catAx>
        <c:axId val="767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97"/>
        <c:crosses val="autoZero"/>
        <c:auto val="1"/>
        <c:lblOffset val="100"/>
        <c:tickLblSkip val="1"/>
        <c:noMultiLvlLbl val="0"/>
      </c:catAx>
      <c:valAx>
        <c:axId val="1978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63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55"/>
          <c:w val="0.34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Saltsjöbaden</a:t>
            </a:r>
          </a:p>
        </c:rich>
      </c:tx>
      <c:layout>
        <c:manualLayout>
          <c:xMode val="factor"/>
          <c:yMode val="factor"/>
          <c:x val="-0.01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1"/>
          <c:w val="0.975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Saltsjöbaden!$B$19:$B$30</c:f>
              <c:numCache/>
            </c:numRef>
          </c:val>
        </c:ser>
        <c:ser>
          <c:idx val="1"/>
          <c:order val="1"/>
          <c:tx>
            <c:strRef>
              <c:f>Saltsjöbaden!$C$16:$C$17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Saltsjöbaden!$C$19:$C$30</c:f>
              <c:numCache/>
            </c:numRef>
          </c:val>
        </c:ser>
        <c:axId val="17803774"/>
        <c:axId val="26016239"/>
      </c:bar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239"/>
        <c:crosses val="autoZero"/>
        <c:auto val="1"/>
        <c:lblOffset val="100"/>
        <c:tickLblSkip val="1"/>
        <c:noMultiLvlLbl val="0"/>
      </c:catAx>
      <c:valAx>
        <c:axId val="260162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37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075"/>
          <c:w val="0.347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Nacka kommun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kommun'!$B$76:$B$78</c:f>
              <c:numCache/>
            </c:numRef>
          </c:val>
        </c:ser>
        <c:ser>
          <c:idx val="1"/>
          <c:order val="1"/>
          <c:tx>
            <c:strRef>
              <c:f>'Nacka kommun'!$C$73:$C$74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kommun'!$C$76:$C$78</c:f>
              <c:numCache/>
            </c:numRef>
          </c:val>
        </c:ser>
        <c:axId val="58270956"/>
        <c:axId val="54676557"/>
      </c:bar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557"/>
        <c:crosses val="autoZero"/>
        <c:auto val="1"/>
        <c:lblOffset val="100"/>
        <c:tickLblSkip val="1"/>
        <c:noMultiLvlLbl val="0"/>
      </c:catAx>
      <c:valAx>
        <c:axId val="54676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09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Saltsjöbaden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425"/>
          <c:w val="0.97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Saltsjöbaden!$B$40:$B$43</c:f>
              <c:numCache/>
            </c:numRef>
          </c:val>
        </c:ser>
        <c:ser>
          <c:idx val="1"/>
          <c:order val="1"/>
          <c:tx>
            <c:strRef>
              <c:f>Saltsjöbaden!$C$37:$C$38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Saltsjöbaden!$C$40:$C$43</c:f>
              <c:numCache/>
            </c:numRef>
          </c:val>
        </c:ser>
        <c:axId val="32819560"/>
        <c:axId val="26940585"/>
      </c:bar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585"/>
        <c:crosses val="autoZero"/>
        <c:auto val="1"/>
        <c:lblOffset val="100"/>
        <c:tickLblSkip val="1"/>
        <c:noMultiLvlLbl val="0"/>
      </c:catAx>
      <c:valAx>
        <c:axId val="26940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015"/>
          <c:w val="0.322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Saltsjöbaden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Saltsjöbaden!$B$52:$B$53</c:f>
              <c:numCache/>
            </c:numRef>
          </c:val>
        </c:ser>
        <c:ser>
          <c:idx val="1"/>
          <c:order val="1"/>
          <c:tx>
            <c:strRef>
              <c:f>Saltsjöbaden!$C$49:$C$50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Saltsjöbaden!$C$52:$C$53</c:f>
              <c:numCache/>
            </c:numRef>
          </c:val>
        </c:ser>
        <c:axId val="41138674"/>
        <c:axId val="34703747"/>
      </c:bar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3747"/>
        <c:crosses val="autoZero"/>
        <c:auto val="1"/>
        <c:lblOffset val="100"/>
        <c:tickLblSkip val="1"/>
        <c:noMultiLvlLbl val="0"/>
      </c:catAx>
      <c:valAx>
        <c:axId val="34703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86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65"/>
          <c:w val="0.349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Saltsjöbaden</a:t>
            </a:r>
          </a:p>
        </c:rich>
      </c:tx>
      <c:layout>
        <c:manualLayout>
          <c:xMode val="factor"/>
          <c:yMode val="factor"/>
          <c:x val="-0.00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Saltsjöbaden!$B$63:$B$66</c:f>
              <c:numCache/>
            </c:numRef>
          </c:val>
        </c:ser>
        <c:ser>
          <c:idx val="1"/>
          <c:order val="1"/>
          <c:tx>
            <c:strRef>
              <c:f>Saltsjöbaden!$C$60:$C$61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Saltsjöbaden!$C$63:$C$66</c:f>
              <c:numCache/>
            </c:numRef>
          </c:val>
        </c:ser>
        <c:axId val="43898268"/>
        <c:axId val="59540093"/>
      </c:bar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40093"/>
        <c:crosses val="autoZero"/>
        <c:auto val="1"/>
        <c:lblOffset val="100"/>
        <c:tickLblSkip val="1"/>
        <c:noMultiLvlLbl val="0"/>
      </c:catAx>
      <c:valAx>
        <c:axId val="59540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82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Saltsjöbaden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Saltsjöbaden!$B$76:$B$78</c:f>
              <c:numCache/>
            </c:numRef>
          </c:val>
        </c:ser>
        <c:ser>
          <c:idx val="1"/>
          <c:order val="1"/>
          <c:tx>
            <c:strRef>
              <c:f>Saltsjöbaden!$C$73:$C$74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Saltsjöbaden!$C$76:$C$78</c:f>
              <c:numCache/>
            </c:numRef>
          </c:val>
        </c:ser>
        <c:axId val="66098790"/>
        <c:axId val="58018199"/>
      </c:bar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8199"/>
        <c:crosses val="autoZero"/>
        <c:auto val="1"/>
        <c:lblOffset val="100"/>
        <c:tickLblSkip val="1"/>
        <c:noMultiLvlLbl val="0"/>
      </c:catAx>
      <c:valAx>
        <c:axId val="58018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87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46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Saltsjöbaden</a:t>
            </a:r>
          </a:p>
        </c:rich>
      </c:tx>
      <c:layout>
        <c:manualLayout>
          <c:xMode val="factor"/>
          <c:yMode val="factor"/>
          <c:x val="-0.01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58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Saltsjöbaden!$B$88:$B$92</c:f>
              <c:numCache/>
            </c:numRef>
          </c:val>
        </c:ser>
        <c:ser>
          <c:idx val="1"/>
          <c:order val="1"/>
          <c:tx>
            <c:strRef>
              <c:f>Saltsjöbaden!$C$85:$C$86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Saltsjöbaden!$C$88:$C$92</c:f>
              <c:numCache/>
            </c:numRef>
          </c:val>
        </c:ser>
        <c:axId val="52401744"/>
        <c:axId val="1853649"/>
      </c:barChart>
      <c:catAx>
        <c:axId val="5240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649"/>
        <c:crosses val="autoZero"/>
        <c:auto val="1"/>
        <c:lblOffset val="100"/>
        <c:tickLblSkip val="1"/>
        <c:noMultiLvlLbl val="0"/>
      </c:catAx>
      <c:valAx>
        <c:axId val="1853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017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11325"/>
          <c:w val="0.351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Saltsjöbaden</a:t>
            </a:r>
          </a:p>
        </c:rich>
      </c:tx>
      <c:layout>
        <c:manualLayout>
          <c:xMode val="factor"/>
          <c:yMode val="factor"/>
          <c:x val="-0.0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"/>
          <c:w val="0.97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Saltsjöbaden!$A$102:$A$103</c:f>
              <c:strCache/>
            </c:strRef>
          </c:cat>
          <c:val>
            <c:numRef>
              <c:f>Saltsjöbaden!$B$102:$B$103</c:f>
              <c:numCache/>
            </c:numRef>
          </c:val>
        </c:ser>
        <c:ser>
          <c:idx val="1"/>
          <c:order val="1"/>
          <c:tx>
            <c:strRef>
              <c:f>Saltsjöbaden!$C$99:$C$100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Saltsjöbaden!$A$102:$A$103</c:f>
              <c:strCache/>
            </c:strRef>
          </c:cat>
          <c:val>
            <c:numRef>
              <c:f>Saltsjöbaden!$C$102:$C$103</c:f>
              <c:numCache/>
            </c:numRef>
          </c:val>
        </c:ser>
        <c:axId val="16682842"/>
        <c:axId val="15927851"/>
      </c:bar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28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1"/>
          <c:w val="0.341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Saltsjöbaden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Saltsjöbaden!$B$149</c:f>
              <c:numCache/>
            </c:numRef>
          </c:val>
        </c:ser>
        <c:ser>
          <c:idx val="1"/>
          <c:order val="1"/>
          <c:tx>
            <c:strRef>
              <c:f>Saltsjöbaden!$C$121:$C$122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Saltsjöbaden!$C$149</c:f>
              <c:numCache/>
            </c:numRef>
          </c:val>
        </c:ser>
        <c:axId val="9132932"/>
        <c:axId val="15087525"/>
      </c:barChart>
      <c:cat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7525"/>
        <c:crosses val="autoZero"/>
        <c:auto val="1"/>
        <c:lblOffset val="100"/>
        <c:tickLblSkip val="1"/>
        <c:noMultiLvlLbl val="0"/>
      </c:catAx>
      <c:valAx>
        <c:axId val="1508752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29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077"/>
          <c:w val="0.377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Saltsjöbaden</a:t>
            </a:r>
          </a:p>
        </c:rich>
      </c:tx>
      <c:layout>
        <c:manualLayout>
          <c:xMode val="factor"/>
          <c:yMode val="factor"/>
          <c:x val="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05"/>
          <c:w val="0.974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Saltsjöbaden!$B$178</c:f>
              <c:numCache/>
            </c:numRef>
          </c:val>
        </c:ser>
        <c:ser>
          <c:idx val="1"/>
          <c:order val="1"/>
          <c:tx>
            <c:strRef>
              <c:f>Saltsjöbaden!$C$153:$C$154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Saltsjöbaden!$C$178</c:f>
              <c:numCache/>
            </c:numRef>
          </c:val>
        </c:ser>
        <c:axId val="1569998"/>
        <c:axId val="14129983"/>
      </c:barChart>
      <c:cat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05"/>
          <c:w val="0.359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Saltsjöbaden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Saltsjöbaden!$B$202</c:f>
              <c:numCache/>
            </c:numRef>
          </c:val>
        </c:ser>
        <c:ser>
          <c:idx val="1"/>
          <c:order val="1"/>
          <c:tx>
            <c:strRef>
              <c:f>Saltsjöbaden!$C$182:$C$183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Saltsjöbaden!$C$202</c:f>
              <c:numCache/>
            </c:numRef>
          </c:val>
        </c:ser>
        <c:axId val="60060984"/>
        <c:axId val="3677945"/>
      </c:bar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09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025"/>
          <c:w val="0.36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Saltsjöbaden</a:t>
            </a:r>
          </a:p>
        </c:rich>
      </c:tx>
      <c:layout>
        <c:manualLayout>
          <c:xMode val="factor"/>
          <c:yMode val="factor"/>
          <c:x val="-0.01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25"/>
          <c:w val="0.97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Saltsjöbaden!$B$222</c:f>
              <c:numCache/>
            </c:numRef>
          </c:val>
        </c:ser>
        <c:ser>
          <c:idx val="1"/>
          <c:order val="1"/>
          <c:tx>
            <c:strRef>
              <c:f>Saltsjöbaden!$C$206:$C$207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Saltsjöbaden!$C$222</c:f>
              <c:numCache/>
            </c:numRef>
          </c:val>
        </c:ser>
        <c:axId val="33101506"/>
        <c:axId val="29478099"/>
      </c:bar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15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725"/>
          <c:w val="0.36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Nacka kommun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kommun'!$B$88:$B$92</c:f>
              <c:numCache/>
            </c:numRef>
          </c:val>
        </c:ser>
        <c:ser>
          <c:idx val="1"/>
          <c:order val="1"/>
          <c:tx>
            <c:strRef>
              <c:f>'Nacka kommun'!$C$85:$C$86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kommun'!$C$88:$C$92</c:f>
              <c:numCache/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1"/>
        <c:lblOffset val="100"/>
        <c:tickLblSkip val="1"/>
        <c:noMultiLvlLbl val="0"/>
      </c:catAx>
      <c:valAx>
        <c:axId val="6672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69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1325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Saltsjöbaden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25"/>
          <c:w val="0.98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Saltsjöbaden!$B$287</c:f>
              <c:numCache/>
            </c:numRef>
          </c:val>
        </c:ser>
        <c:ser>
          <c:idx val="1"/>
          <c:order val="1"/>
          <c:tx>
            <c:strRef>
              <c:f>Saltsjöbaden!$C$226:$C$227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Saltsjöbaden!$C$287</c:f>
              <c:numCache/>
            </c:numRef>
          </c:val>
        </c:ser>
        <c:axId val="63976300"/>
        <c:axId val="38915789"/>
      </c:bar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63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.03775"/>
          <c:w val="0.354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Saltsjöbaden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25"/>
          <c:w val="0.974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Saltsjöbaden!$A$117</c:f>
              <c:strCache/>
            </c:strRef>
          </c:cat>
          <c:val>
            <c:numRef>
              <c:f>Saltsjöbaden!$B$117</c:f>
              <c:numCache/>
            </c:numRef>
          </c:val>
        </c:ser>
        <c:ser>
          <c:idx val="1"/>
          <c:order val="1"/>
          <c:tx>
            <c:strRef>
              <c:f>Saltsjöbaden!$C$109:$C$110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Saltsjöbaden!$A$117</c:f>
              <c:strCache/>
            </c:strRef>
          </c:cat>
          <c:val>
            <c:numRef>
              <c:f>Saltsjöbaden!$C$117</c:f>
              <c:numCache/>
            </c:numRef>
          </c:val>
        </c:ser>
        <c:axId val="14697782"/>
        <c:axId val="65171175"/>
      </c:bar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778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15675"/>
          <c:w val="0.329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Nacka kommun</a:t>
            </a:r>
          </a:p>
        </c:rich>
      </c:tx>
      <c:layout>
        <c:manualLayout>
          <c:xMode val="factor"/>
          <c:yMode val="factor"/>
          <c:x val="-0.00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kommun'!$B$102:$B$103</c:f>
              <c:numCache/>
            </c:numRef>
          </c:val>
        </c:ser>
        <c:ser>
          <c:idx val="1"/>
          <c:order val="1"/>
          <c:tx>
            <c:strRef>
              <c:f>'Nacka kommun'!$C$99:$C$100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kommun'!$C$102:$C$103</c:f>
              <c:numCache/>
            </c:numRef>
          </c:val>
        </c:ser>
        <c:axId val="63653792"/>
        <c:axId val="36013217"/>
      </c:bar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auto val="1"/>
        <c:lblOffset val="100"/>
        <c:tickLblSkip val="1"/>
        <c:noMultiLvlLbl val="0"/>
      </c:catAx>
      <c:valAx>
        <c:axId val="3601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135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Nacka kommun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kommun'!$B$149</c:f>
              <c:numCache/>
            </c:numRef>
          </c:val>
        </c:ser>
        <c:ser>
          <c:idx val="1"/>
          <c:order val="1"/>
          <c:tx>
            <c:strRef>
              <c:f>'Nacka kommun'!$C$121:$C$122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kommun'!$C$149</c:f>
              <c:numCache/>
            </c:numRef>
          </c:val>
        </c:ser>
        <c:axId val="55683498"/>
        <c:axId val="31389435"/>
      </c:bar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auto val="1"/>
        <c:lblOffset val="100"/>
        <c:tickLblSkip val="1"/>
        <c:noMultiLvlLbl val="0"/>
      </c:catAx>
      <c:valAx>
        <c:axId val="313894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834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655"/>
          <c:w val="0.454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530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530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5530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5530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5530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5530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5530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5530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5530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5530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5626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5626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5626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5530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133350</xdr:colOff>
      <xdr:row>277</xdr:row>
      <xdr:rowOff>142875</xdr:rowOff>
    </xdr:from>
    <xdr:to>
      <xdr:col>15</xdr:col>
      <xdr:colOff>438150</xdr:colOff>
      <xdr:row>317</xdr:row>
      <xdr:rowOff>47625</xdr:rowOff>
    </xdr:to>
    <xdr:graphicFrame>
      <xdr:nvGraphicFramePr>
        <xdr:cNvPr id="15" name="Diagram 15"/>
        <xdr:cNvGraphicFramePr/>
      </xdr:nvGraphicFramePr>
      <xdr:xfrm>
        <a:off x="5676900" y="45024675"/>
        <a:ext cx="6191250" cy="638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6673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6673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6673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6673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6673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6673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6673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6673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6673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6673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6769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6769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6769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6673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285750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362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276225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353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266700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3436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257175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257175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28575</xdr:colOff>
      <xdr:row>95</xdr:row>
      <xdr:rowOff>104775</xdr:rowOff>
    </xdr:from>
    <xdr:to>
      <xdr:col>17</xdr:col>
      <xdr:colOff>266700</xdr:colOff>
      <xdr:row>107</xdr:row>
      <xdr:rowOff>9525</xdr:rowOff>
    </xdr:to>
    <xdr:graphicFrame>
      <xdr:nvGraphicFramePr>
        <xdr:cNvPr id="8" name="Diagram 8"/>
        <xdr:cNvGraphicFramePr/>
      </xdr:nvGraphicFramePr>
      <xdr:xfrm>
        <a:off x="5514975" y="15506700"/>
        <a:ext cx="63341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3722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304800</xdr:colOff>
      <xdr:row>202</xdr:row>
      <xdr:rowOff>142875</xdr:rowOff>
    </xdr:to>
    <xdr:graphicFrame>
      <xdr:nvGraphicFramePr>
        <xdr:cNvPr id="11" name="Diagram 11"/>
        <xdr:cNvGraphicFramePr/>
      </xdr:nvGraphicFramePr>
      <xdr:xfrm>
        <a:off x="5495925" y="29051250"/>
        <a:ext cx="6391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314325</xdr:colOff>
      <xdr:row>224</xdr:row>
      <xdr:rowOff>19050</xdr:rowOff>
    </xdr:to>
    <xdr:graphicFrame>
      <xdr:nvGraphicFramePr>
        <xdr:cNvPr id="12" name="Diagram 12"/>
        <xdr:cNvGraphicFramePr/>
      </xdr:nvGraphicFramePr>
      <xdr:xfrm>
        <a:off x="5514975" y="32918400"/>
        <a:ext cx="6381750" cy="3362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14200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108</xdr:row>
      <xdr:rowOff>9525</xdr:rowOff>
    </xdr:from>
    <xdr:to>
      <xdr:col>17</xdr:col>
      <xdr:colOff>247650</xdr:colOff>
      <xdr:row>119</xdr:row>
      <xdr:rowOff>85725</xdr:rowOff>
    </xdr:to>
    <xdr:graphicFrame>
      <xdr:nvGraphicFramePr>
        <xdr:cNvPr id="14" name="Diagram 15"/>
        <xdr:cNvGraphicFramePr/>
      </xdr:nvGraphicFramePr>
      <xdr:xfrm>
        <a:off x="5486400" y="17506950"/>
        <a:ext cx="6343650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076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0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076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076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0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0769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0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0674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0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0579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0769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95250</xdr:rowOff>
    </xdr:from>
    <xdr:to>
      <xdr:col>16</xdr:col>
      <xdr:colOff>590550</xdr:colOff>
      <xdr:row>107</xdr:row>
      <xdr:rowOff>0</xdr:rowOff>
    </xdr:to>
    <xdr:graphicFrame>
      <xdr:nvGraphicFramePr>
        <xdr:cNvPr id="8" name="Diagram 8"/>
        <xdr:cNvGraphicFramePr/>
      </xdr:nvGraphicFramePr>
      <xdr:xfrm>
        <a:off x="5495925" y="15497175"/>
        <a:ext cx="60674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09600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1055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95925" y="29051250"/>
        <a:ext cx="6086475" cy="3343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0</xdr:colOff>
      <xdr:row>222</xdr:row>
      <xdr:rowOff>9525</xdr:rowOff>
    </xdr:to>
    <xdr:graphicFrame>
      <xdr:nvGraphicFramePr>
        <xdr:cNvPr id="12" name="Diagram 12"/>
        <xdr:cNvGraphicFramePr/>
      </xdr:nvGraphicFramePr>
      <xdr:xfrm>
        <a:off x="5514975" y="32927925"/>
        <a:ext cx="60674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23725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107</xdr:row>
      <xdr:rowOff>9525</xdr:rowOff>
    </xdr:from>
    <xdr:to>
      <xdr:col>16</xdr:col>
      <xdr:colOff>590550</xdr:colOff>
      <xdr:row>120</xdr:row>
      <xdr:rowOff>9525</xdr:rowOff>
    </xdr:to>
    <xdr:graphicFrame>
      <xdr:nvGraphicFramePr>
        <xdr:cNvPr id="14" name="Diagram 15"/>
        <xdr:cNvGraphicFramePr/>
      </xdr:nvGraphicFramePr>
      <xdr:xfrm>
        <a:off x="5486400" y="17354550"/>
        <a:ext cx="60769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17</xdr:col>
      <xdr:colOff>276225</xdr:colOff>
      <xdr:row>16</xdr:row>
      <xdr:rowOff>104775</xdr:rowOff>
    </xdr:to>
    <xdr:graphicFrame>
      <xdr:nvGraphicFramePr>
        <xdr:cNvPr id="1" name="Diagram 1"/>
        <xdr:cNvGraphicFramePr/>
      </xdr:nvGraphicFramePr>
      <xdr:xfrm>
        <a:off x="5419725" y="0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95250</xdr:rowOff>
    </xdr:from>
    <xdr:to>
      <xdr:col>17</xdr:col>
      <xdr:colOff>257175</xdr:colOff>
      <xdr:row>32</xdr:row>
      <xdr:rowOff>85725</xdr:rowOff>
    </xdr:to>
    <xdr:graphicFrame>
      <xdr:nvGraphicFramePr>
        <xdr:cNvPr id="2" name="Diagram 2"/>
        <xdr:cNvGraphicFramePr/>
      </xdr:nvGraphicFramePr>
      <xdr:xfrm>
        <a:off x="5419725" y="2724150"/>
        <a:ext cx="63436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85725</xdr:rowOff>
    </xdr:from>
    <xdr:to>
      <xdr:col>17</xdr:col>
      <xdr:colOff>257175</xdr:colOff>
      <xdr:row>45</xdr:row>
      <xdr:rowOff>133350</xdr:rowOff>
    </xdr:to>
    <xdr:graphicFrame>
      <xdr:nvGraphicFramePr>
        <xdr:cNvPr id="3" name="Diagram 3"/>
        <xdr:cNvGraphicFramePr/>
      </xdr:nvGraphicFramePr>
      <xdr:xfrm>
        <a:off x="5419725" y="5305425"/>
        <a:ext cx="6343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133350</xdr:rowOff>
    </xdr:from>
    <xdr:to>
      <xdr:col>17</xdr:col>
      <xdr:colOff>238125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410200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17</xdr:col>
      <xdr:colOff>238125</xdr:colOff>
      <xdr:row>71</xdr:row>
      <xdr:rowOff>38100</xdr:rowOff>
    </xdr:to>
    <xdr:graphicFrame>
      <xdr:nvGraphicFramePr>
        <xdr:cNvPr id="5" name="Diagram 5"/>
        <xdr:cNvGraphicFramePr/>
      </xdr:nvGraphicFramePr>
      <xdr:xfrm>
        <a:off x="5419725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448300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429250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104775</xdr:rowOff>
    </xdr:from>
    <xdr:to>
      <xdr:col>17</xdr:col>
      <xdr:colOff>257175</xdr:colOff>
      <xdr:row>108</xdr:row>
      <xdr:rowOff>85725</xdr:rowOff>
    </xdr:to>
    <xdr:graphicFrame>
      <xdr:nvGraphicFramePr>
        <xdr:cNvPr id="8" name="Diagram 8"/>
        <xdr:cNvGraphicFramePr/>
      </xdr:nvGraphicFramePr>
      <xdr:xfrm>
        <a:off x="5419725" y="15516225"/>
        <a:ext cx="63436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10200" y="1946910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466725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10200" y="24326850"/>
        <a:ext cx="636270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177</xdr:row>
      <xdr:rowOff>85725</xdr:rowOff>
    </xdr:from>
    <xdr:to>
      <xdr:col>17</xdr:col>
      <xdr:colOff>304800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29250" y="28765500"/>
        <a:ext cx="6381750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201</xdr:row>
      <xdr:rowOff>9525</xdr:rowOff>
    </xdr:from>
    <xdr:to>
      <xdr:col>17</xdr:col>
      <xdr:colOff>314325</xdr:colOff>
      <xdr:row>222</xdr:row>
      <xdr:rowOff>152400</xdr:rowOff>
    </xdr:to>
    <xdr:graphicFrame>
      <xdr:nvGraphicFramePr>
        <xdr:cNvPr id="12" name="Diagram 12"/>
        <xdr:cNvGraphicFramePr/>
      </xdr:nvGraphicFramePr>
      <xdr:xfrm>
        <a:off x="5438775" y="32575500"/>
        <a:ext cx="6381750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227</xdr:row>
      <xdr:rowOff>0</xdr:rowOff>
    </xdr:from>
    <xdr:to>
      <xdr:col>17</xdr:col>
      <xdr:colOff>257175</xdr:colOff>
      <xdr:row>285</xdr:row>
      <xdr:rowOff>0</xdr:rowOff>
    </xdr:to>
    <xdr:graphicFrame>
      <xdr:nvGraphicFramePr>
        <xdr:cNvPr id="13" name="Diagram 13"/>
        <xdr:cNvGraphicFramePr/>
      </xdr:nvGraphicFramePr>
      <xdr:xfrm>
        <a:off x="5410200" y="36766500"/>
        <a:ext cx="6353175" cy="9391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19050</xdr:colOff>
      <xdr:row>108</xdr:row>
      <xdr:rowOff>95250</xdr:rowOff>
    </xdr:from>
    <xdr:to>
      <xdr:col>17</xdr:col>
      <xdr:colOff>276225</xdr:colOff>
      <xdr:row>120</xdr:row>
      <xdr:rowOff>0</xdr:rowOff>
    </xdr:to>
    <xdr:graphicFrame>
      <xdr:nvGraphicFramePr>
        <xdr:cNvPr id="14" name="Diagram 14"/>
        <xdr:cNvGraphicFramePr/>
      </xdr:nvGraphicFramePr>
      <xdr:xfrm>
        <a:off x="5429250" y="17611725"/>
        <a:ext cx="63531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323">
      <selection activeCell="E349" sqref="E349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308</v>
      </c>
    </row>
    <row r="2" spans="1:7" ht="12.75">
      <c r="A2" s="3" t="s">
        <v>83</v>
      </c>
      <c r="B2" s="14">
        <v>40179</v>
      </c>
      <c r="C2" s="14">
        <v>40544</v>
      </c>
      <c r="G2" s="13" t="s">
        <v>82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43"/>
    </row>
    <row r="5" spans="1:7" ht="12.75">
      <c r="A5" s="41" t="s">
        <v>228</v>
      </c>
      <c r="B5" s="7">
        <v>472</v>
      </c>
      <c r="C5" s="3">
        <v>501</v>
      </c>
      <c r="D5" s="3">
        <f aca="true" t="shared" si="0" ref="D5:D10">SUM(C5-B5)</f>
        <v>29</v>
      </c>
      <c r="E5" s="5">
        <f aca="true" t="shared" si="1" ref="E5:E10">IF(ISBLANK(B5),"",D5/B5)</f>
        <v>0.0614406779661017</v>
      </c>
      <c r="G5" s="1">
        <f aca="true" t="shared" si="2" ref="G5:G10">SUM(C5/$C$12)</f>
        <v>0.04722405504760109</v>
      </c>
    </row>
    <row r="6" spans="1:7" ht="12.75">
      <c r="A6" s="41" t="s">
        <v>212</v>
      </c>
      <c r="B6" s="7">
        <v>720</v>
      </c>
      <c r="C6" s="3">
        <v>689</v>
      </c>
      <c r="D6" s="3">
        <f t="shared" si="0"/>
        <v>-31</v>
      </c>
      <c r="E6" s="5">
        <f t="shared" si="1"/>
        <v>-0.043055555555555555</v>
      </c>
      <c r="G6" s="1">
        <f t="shared" si="2"/>
        <v>0.06494485813931568</v>
      </c>
    </row>
    <row r="7" spans="1:7" ht="12.75">
      <c r="A7" s="41" t="s">
        <v>229</v>
      </c>
      <c r="B7" s="7">
        <v>5812</v>
      </c>
      <c r="C7" s="3">
        <v>5410</v>
      </c>
      <c r="D7" s="3">
        <f t="shared" si="0"/>
        <v>-402</v>
      </c>
      <c r="E7" s="5">
        <f t="shared" si="1"/>
        <v>-0.06916724019270475</v>
      </c>
      <c r="G7" s="1">
        <f t="shared" si="2"/>
        <v>0.5099443868413611</v>
      </c>
    </row>
    <row r="8" spans="1:7" ht="12.75">
      <c r="A8" s="41" t="s">
        <v>96</v>
      </c>
      <c r="B8" s="7">
        <v>1348</v>
      </c>
      <c r="C8" s="3">
        <v>1111</v>
      </c>
      <c r="D8" s="3">
        <f t="shared" si="0"/>
        <v>-237</v>
      </c>
      <c r="E8" s="5">
        <f t="shared" si="1"/>
        <v>-0.1758160237388724</v>
      </c>
      <c r="G8" s="1">
        <f t="shared" si="2"/>
        <v>0.10472240550476011</v>
      </c>
    </row>
    <row r="9" spans="1:7" ht="12.75">
      <c r="A9" s="41" t="s">
        <v>213</v>
      </c>
      <c r="B9" s="7">
        <v>1072</v>
      </c>
      <c r="C9" s="3">
        <v>1050</v>
      </c>
      <c r="D9" s="3">
        <f t="shared" si="0"/>
        <v>-22</v>
      </c>
      <c r="E9" s="5">
        <f t="shared" si="1"/>
        <v>-0.020522388059701493</v>
      </c>
      <c r="G9" s="1">
        <f t="shared" si="2"/>
        <v>0.0989725704590442</v>
      </c>
    </row>
    <row r="10" spans="1:7" ht="12.75">
      <c r="A10" s="41" t="s">
        <v>244</v>
      </c>
      <c r="B10" s="7">
        <v>1808</v>
      </c>
      <c r="C10" s="3">
        <v>1848</v>
      </c>
      <c r="D10" s="3">
        <f t="shared" si="0"/>
        <v>40</v>
      </c>
      <c r="E10" s="5">
        <f t="shared" si="1"/>
        <v>0.022123893805309734</v>
      </c>
      <c r="G10" s="1">
        <f t="shared" si="2"/>
        <v>0.1741917240079178</v>
      </c>
    </row>
    <row r="11" spans="1:5" ht="12.75">
      <c r="A11" s="42"/>
      <c r="B11" s="6"/>
      <c r="E11" s="2"/>
    </row>
    <row r="12" spans="1:7" ht="12.75">
      <c r="A12" s="40" t="s">
        <v>26</v>
      </c>
      <c r="B12" s="3">
        <f>SUM(B5:B10)</f>
        <v>11232</v>
      </c>
      <c r="C12" s="3">
        <f>SUM(C5:C10)</f>
        <v>10609</v>
      </c>
      <c r="D12" s="3">
        <f>SUM(C12-B12)</f>
        <v>-623</v>
      </c>
      <c r="E12" s="5">
        <f>IF(ISBLANK(B12),"",D12/B12)</f>
        <v>-0.05546652421652422</v>
      </c>
      <c r="G12" s="1">
        <f>SUM(G5:G10)</f>
        <v>1</v>
      </c>
    </row>
    <row r="14" ht="12.75">
      <c r="A14" s="34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111</v>
      </c>
      <c r="B19" s="7">
        <v>995</v>
      </c>
      <c r="C19" s="6">
        <v>951</v>
      </c>
      <c r="D19" s="3">
        <f aca="true" t="shared" si="3" ref="D19:D30">SUM(C19-B19)</f>
        <v>-44</v>
      </c>
      <c r="E19" s="5">
        <f aca="true" t="shared" si="4" ref="E19:E30">IF(ISBLANK(B19),"",D19/B19)</f>
        <v>-0.044221105527638194</v>
      </c>
      <c r="G19" s="17">
        <f aca="true" t="shared" si="5" ref="G19:G30">SUM(C19/$C$32)</f>
        <v>0.08964087095862004</v>
      </c>
    </row>
    <row r="20" spans="1:7" ht="12.75">
      <c r="A20" s="6" t="s">
        <v>112</v>
      </c>
      <c r="B20" s="7">
        <v>690</v>
      </c>
      <c r="C20" s="6">
        <v>839</v>
      </c>
      <c r="D20" s="3">
        <f t="shared" si="3"/>
        <v>149</v>
      </c>
      <c r="E20" s="5">
        <f t="shared" si="4"/>
        <v>0.21594202898550724</v>
      </c>
      <c r="G20" s="17">
        <f t="shared" si="5"/>
        <v>0.07908379677632199</v>
      </c>
    </row>
    <row r="21" spans="1:7" ht="12.75">
      <c r="A21" s="6" t="s">
        <v>113</v>
      </c>
      <c r="B21" s="7">
        <v>896</v>
      </c>
      <c r="C21" s="6">
        <v>838</v>
      </c>
      <c r="D21" s="3">
        <f t="shared" si="3"/>
        <v>-58</v>
      </c>
      <c r="E21" s="5">
        <f t="shared" si="4"/>
        <v>-0.06473214285714286</v>
      </c>
      <c r="G21" s="17">
        <f t="shared" si="5"/>
        <v>0.07898953718540862</v>
      </c>
    </row>
    <row r="22" spans="1:7" ht="12.75">
      <c r="A22" s="6" t="s">
        <v>114</v>
      </c>
      <c r="B22" s="7">
        <v>875</v>
      </c>
      <c r="C22" s="6">
        <v>993</v>
      </c>
      <c r="D22" s="3">
        <f t="shared" si="3"/>
        <v>118</v>
      </c>
      <c r="E22" s="5">
        <f t="shared" si="4"/>
        <v>0.13485714285714287</v>
      </c>
      <c r="G22" s="17">
        <f t="shared" si="5"/>
        <v>0.09359977377698181</v>
      </c>
    </row>
    <row r="23" spans="1:7" ht="12.75">
      <c r="A23" s="6" t="s">
        <v>202</v>
      </c>
      <c r="B23" s="7">
        <v>967</v>
      </c>
      <c r="C23" s="6">
        <v>977</v>
      </c>
      <c r="D23" s="3">
        <f t="shared" si="3"/>
        <v>10</v>
      </c>
      <c r="E23" s="5">
        <f t="shared" si="4"/>
        <v>0.010341261633919338</v>
      </c>
      <c r="G23" s="17">
        <f t="shared" si="5"/>
        <v>0.0920916203223678</v>
      </c>
    </row>
    <row r="24" spans="1:7" ht="12.75">
      <c r="A24" s="6" t="s">
        <v>115</v>
      </c>
      <c r="B24" s="7">
        <v>949</v>
      </c>
      <c r="C24" s="6">
        <v>933</v>
      </c>
      <c r="D24" s="3">
        <f t="shared" si="3"/>
        <v>-16</v>
      </c>
      <c r="E24" s="5">
        <f t="shared" si="4"/>
        <v>-0.01685985247629083</v>
      </c>
      <c r="G24" s="17">
        <f t="shared" si="5"/>
        <v>0.08794419832217928</v>
      </c>
    </row>
    <row r="25" spans="1:7" ht="12.75">
      <c r="A25" s="6" t="s">
        <v>116</v>
      </c>
      <c r="B25" s="7">
        <v>1000</v>
      </c>
      <c r="C25" s="6">
        <v>819</v>
      </c>
      <c r="D25" s="3">
        <f t="shared" si="3"/>
        <v>-181</v>
      </c>
      <c r="E25" s="5">
        <f t="shared" si="4"/>
        <v>-0.181</v>
      </c>
      <c r="G25" s="17">
        <f t="shared" si="5"/>
        <v>0.07719860495805449</v>
      </c>
    </row>
    <row r="26" spans="1:7" ht="12.75">
      <c r="A26" s="6" t="s">
        <v>117</v>
      </c>
      <c r="B26" s="7">
        <v>939</v>
      </c>
      <c r="C26" s="6">
        <v>905</v>
      </c>
      <c r="D26" s="3">
        <f t="shared" si="3"/>
        <v>-34</v>
      </c>
      <c r="E26" s="5">
        <f t="shared" si="4"/>
        <v>-0.0362087326943557</v>
      </c>
      <c r="G26" s="17">
        <f t="shared" si="5"/>
        <v>0.08530492977660477</v>
      </c>
    </row>
    <row r="27" spans="1:7" ht="12.75">
      <c r="A27" s="6" t="s">
        <v>118</v>
      </c>
      <c r="B27" s="7">
        <v>952</v>
      </c>
      <c r="C27" s="6">
        <v>987</v>
      </c>
      <c r="D27" s="3">
        <f t="shared" si="3"/>
        <v>35</v>
      </c>
      <c r="E27" s="5">
        <f t="shared" si="4"/>
        <v>0.03676470588235294</v>
      </c>
      <c r="G27" s="17">
        <f t="shared" si="5"/>
        <v>0.09303421623150156</v>
      </c>
    </row>
    <row r="28" spans="1:7" ht="12.75">
      <c r="A28" s="6" t="s">
        <v>119</v>
      </c>
      <c r="B28" s="7">
        <v>975</v>
      </c>
      <c r="C28" s="6">
        <v>802</v>
      </c>
      <c r="D28" s="3">
        <f t="shared" si="3"/>
        <v>-173</v>
      </c>
      <c r="E28" s="5">
        <f t="shared" si="4"/>
        <v>-0.17743589743589744</v>
      </c>
      <c r="G28" s="17">
        <f t="shared" si="5"/>
        <v>0.0755961919125271</v>
      </c>
    </row>
    <row r="29" spans="1:7" ht="12.75">
      <c r="A29" s="6" t="s">
        <v>120</v>
      </c>
      <c r="B29" s="7">
        <v>1214</v>
      </c>
      <c r="C29" s="6">
        <v>803</v>
      </c>
      <c r="D29" s="3">
        <f t="shared" si="3"/>
        <v>-411</v>
      </c>
      <c r="E29" s="5">
        <f t="shared" si="4"/>
        <v>-0.3385502471169687</v>
      </c>
      <c r="G29" s="17">
        <f t="shared" si="5"/>
        <v>0.07569045150344048</v>
      </c>
    </row>
    <row r="30" spans="1:7" ht="12.75">
      <c r="A30" s="6" t="s">
        <v>121</v>
      </c>
      <c r="B30" s="7">
        <v>780</v>
      </c>
      <c r="C30" s="6">
        <v>762</v>
      </c>
      <c r="D30" s="3">
        <f t="shared" si="3"/>
        <v>-18</v>
      </c>
      <c r="E30" s="5">
        <f t="shared" si="4"/>
        <v>-0.023076923076923078</v>
      </c>
      <c r="G30" s="17">
        <f t="shared" si="5"/>
        <v>0.07182580827599208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26</v>
      </c>
      <c r="B32" s="3">
        <f>SUM(B19:B30)</f>
        <v>11232</v>
      </c>
      <c r="C32" s="3">
        <f>SUM(C19:C30)</f>
        <v>10609</v>
      </c>
      <c r="D32" s="3">
        <f>SUM(C32-B32)</f>
        <v>-623</v>
      </c>
      <c r="E32" s="5">
        <f>SUM(D32/B32)</f>
        <v>-0.05546652421652422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22</v>
      </c>
      <c r="C40" s="3">
        <v>28</v>
      </c>
      <c r="D40" s="3">
        <f>SUM(C40-B40)</f>
        <v>6</v>
      </c>
      <c r="E40" s="5">
        <f>IF(ISBLANK(B40),"",D40/B40)</f>
        <v>0.2727272727272727</v>
      </c>
      <c r="G40" s="17">
        <f>SUM(C40/$C$45)</f>
        <v>0.11764705882352941</v>
      </c>
    </row>
    <row r="41" spans="1:7" ht="12.75">
      <c r="A41" s="2" t="s">
        <v>191</v>
      </c>
      <c r="B41" s="3">
        <v>13</v>
      </c>
      <c r="C41" s="3">
        <v>18</v>
      </c>
      <c r="D41" s="3">
        <f>SUM(C41-B41)</f>
        <v>5</v>
      </c>
      <c r="E41" s="5">
        <f>IF(ISBLANK(B41),"",D41/B41)</f>
        <v>0.38461538461538464</v>
      </c>
      <c r="G41" s="17">
        <f>SUM(C41/$C$45)</f>
        <v>0.07563025210084033</v>
      </c>
    </row>
    <row r="42" spans="1:7" ht="12.75">
      <c r="A42" s="2" t="s">
        <v>190</v>
      </c>
      <c r="B42" s="3">
        <v>93</v>
      </c>
      <c r="C42" s="3">
        <v>148</v>
      </c>
      <c r="D42" s="3">
        <f>SUM(C42-B42)</f>
        <v>55</v>
      </c>
      <c r="E42" s="5">
        <f>IF(ISBLANK(B42),"",D42/B42)</f>
        <v>0.5913978494623656</v>
      </c>
      <c r="G42" s="17">
        <f>SUM(C42/$C$45)</f>
        <v>0.6218487394957983</v>
      </c>
    </row>
    <row r="43" spans="1:7" ht="12.75">
      <c r="A43" s="2" t="s">
        <v>189</v>
      </c>
      <c r="B43" s="3">
        <v>55</v>
      </c>
      <c r="C43" s="3">
        <v>44</v>
      </c>
      <c r="D43" s="3">
        <f>SUM(C43-B43)</f>
        <v>-11</v>
      </c>
      <c r="E43" s="5">
        <f>IF(ISBLANK(B43),"",D43/B43)</f>
        <v>-0.2</v>
      </c>
      <c r="G43" s="17">
        <f>SUM(C43/$C$45)</f>
        <v>0.18487394957983194</v>
      </c>
    </row>
    <row r="44" spans="5:7" ht="12.75">
      <c r="E44" s="2"/>
      <c r="G44" s="17"/>
    </row>
    <row r="45" spans="1:7" ht="12.75">
      <c r="A45" s="2" t="s">
        <v>26</v>
      </c>
      <c r="B45" s="3">
        <f>SUM(B40:B43)</f>
        <v>183</v>
      </c>
      <c r="C45" s="3">
        <f>SUM(C40:C43)</f>
        <v>238</v>
      </c>
      <c r="D45" s="3">
        <f>SUM(C45-B45)</f>
        <v>55</v>
      </c>
      <c r="E45" s="5">
        <f>IF(ISBLANK(B45),"",D45/B45)</f>
        <v>0.3005464480874317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117</v>
      </c>
      <c r="C52" s="3">
        <v>155</v>
      </c>
      <c r="D52" s="3">
        <f>SUM(C52-B52)</f>
        <v>38</v>
      </c>
      <c r="E52" s="5">
        <f>IF(ISBLANK(B52),"",D52/B52)</f>
        <v>0.3247863247863248</v>
      </c>
      <c r="G52" s="17">
        <f>SUM(C52/$C$55)</f>
        <v>0.9281437125748503</v>
      </c>
    </row>
    <row r="53" spans="1:7" ht="12.75">
      <c r="A53" s="2" t="s">
        <v>185</v>
      </c>
      <c r="B53" s="3">
        <v>14</v>
      </c>
      <c r="C53" s="3">
        <v>12</v>
      </c>
      <c r="D53" s="3">
        <f>SUM(C53-B53)</f>
        <v>-2</v>
      </c>
      <c r="E53" s="5">
        <f>IF(ISBLANK(B53),"",D53/B53)</f>
        <v>-0.14285714285714285</v>
      </c>
      <c r="G53" s="17">
        <f>SUM(C53/$C$55)</f>
        <v>0.0718562874251497</v>
      </c>
    </row>
    <row r="54" spans="5:7" ht="12.75">
      <c r="E54" s="2"/>
      <c r="G54" s="17"/>
    </row>
    <row r="55" spans="1:7" ht="12.75">
      <c r="A55" s="2" t="s">
        <v>26</v>
      </c>
      <c r="B55" s="3">
        <f>SUM(B52:B53)</f>
        <v>131</v>
      </c>
      <c r="C55" s="3">
        <f>SUM(C52:C53)</f>
        <v>167</v>
      </c>
      <c r="D55" s="3">
        <f>SUM(C55-B55)</f>
        <v>36</v>
      </c>
      <c r="E55" s="5">
        <f>IF(ISBLANK(B55),"",D55/B55)</f>
        <v>0.2748091603053435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38</v>
      </c>
      <c r="C63" s="3">
        <v>37</v>
      </c>
      <c r="D63" s="3">
        <f>SUM(C63-B63)</f>
        <v>-1</v>
      </c>
      <c r="E63" s="5">
        <f>IF(ISBLANK(B63),"",D63/B63)</f>
        <v>-0.02631578947368421</v>
      </c>
      <c r="G63" s="17">
        <f>SUM(C63/$C$68)</f>
        <v>0.03645320197044335</v>
      </c>
    </row>
    <row r="64" spans="1:7" ht="12.75">
      <c r="A64" s="2" t="s">
        <v>231</v>
      </c>
      <c r="B64" s="3">
        <v>141</v>
      </c>
      <c r="C64" s="3">
        <v>82</v>
      </c>
      <c r="D64" s="3">
        <f>SUM(C64-B64)</f>
        <v>-59</v>
      </c>
      <c r="E64" s="5">
        <f>IF(ISBLANK(B64),"",D64/B64)</f>
        <v>-0.41843971631205673</v>
      </c>
      <c r="G64" s="17">
        <f>SUM(C64/$C$68)</f>
        <v>0.08078817733990148</v>
      </c>
    </row>
    <row r="65" spans="1:7" ht="12.75">
      <c r="A65" s="2" t="s">
        <v>182</v>
      </c>
      <c r="B65" s="3">
        <v>745</v>
      </c>
      <c r="C65" s="3">
        <v>580</v>
      </c>
      <c r="D65" s="3">
        <f>SUM(C65-B65)</f>
        <v>-165</v>
      </c>
      <c r="E65" s="5">
        <f>IF(ISBLANK(B65),"",D65/B65)</f>
        <v>-0.2214765100671141</v>
      </c>
      <c r="G65" s="17">
        <f>SUM(C65/$C$68)</f>
        <v>0.5714285714285714</v>
      </c>
    </row>
    <row r="66" spans="1:7" ht="12.75">
      <c r="A66" s="2" t="s">
        <v>181</v>
      </c>
      <c r="B66" s="3">
        <v>308</v>
      </c>
      <c r="C66" s="3">
        <v>316</v>
      </c>
      <c r="D66" s="3">
        <f>SUM(C66-B66)</f>
        <v>8</v>
      </c>
      <c r="E66" s="5">
        <f>IF(ISBLANK(B66),"",D66/B66)</f>
        <v>0.025974025974025976</v>
      </c>
      <c r="G66" s="17">
        <f>SUM(C66/$C$68)</f>
        <v>0.31133004926108376</v>
      </c>
    </row>
    <row r="67" spans="5:7" ht="12.75">
      <c r="E67" s="2"/>
      <c r="G67" s="17"/>
    </row>
    <row r="68" spans="1:7" ht="12.75">
      <c r="A68" s="2" t="s">
        <v>26</v>
      </c>
      <c r="B68" s="3">
        <f>SUM(B63:B66)</f>
        <v>1232</v>
      </c>
      <c r="C68" s="3">
        <f>SUM(C63:C66)</f>
        <v>1015</v>
      </c>
      <c r="D68" s="3">
        <f>SUM(C68-B68)</f>
        <v>-217</v>
      </c>
      <c r="E68" s="5">
        <f>IF(ISBLANK(B68),"",D68/B68)</f>
        <v>-0.17613636363636365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27</v>
      </c>
      <c r="C76" s="3">
        <v>42</v>
      </c>
      <c r="D76" s="3">
        <f>SUM(C76-B76)</f>
        <v>15</v>
      </c>
      <c r="E76" s="5">
        <f>IF(ISBLANK(B76),"",D76/B76)</f>
        <v>0.5555555555555556</v>
      </c>
      <c r="G76" s="17">
        <f>SUM(C76/$C$80)</f>
        <v>0.10966057441253264</v>
      </c>
    </row>
    <row r="77" spans="1:7" ht="12.75">
      <c r="A77" s="2" t="s">
        <v>177</v>
      </c>
      <c r="B77" s="3">
        <v>71</v>
      </c>
      <c r="C77" s="3">
        <v>71</v>
      </c>
      <c r="D77" s="3">
        <f>SUM(C77-B77)</f>
        <v>0</v>
      </c>
      <c r="E77" s="5">
        <f>IF(ISBLANK(B77),"",D77/B77)</f>
        <v>0</v>
      </c>
      <c r="G77" s="17">
        <f>SUM(C77/$C$80)</f>
        <v>0.185378590078329</v>
      </c>
    </row>
    <row r="78" spans="1:7" ht="12.75">
      <c r="A78" s="2" t="s">
        <v>176</v>
      </c>
      <c r="B78" s="3">
        <v>205</v>
      </c>
      <c r="C78" s="3">
        <v>270</v>
      </c>
      <c r="D78" s="3">
        <f>SUM(C78-B78)</f>
        <v>65</v>
      </c>
      <c r="E78" s="5">
        <f>IF(ISBLANK(B78),"",D78/B78)</f>
        <v>0.3170731707317073</v>
      </c>
      <c r="G78" s="17">
        <f>SUM(C78/$C$80)</f>
        <v>0.7049608355091384</v>
      </c>
    </row>
    <row r="79" spans="5:7" ht="12.75">
      <c r="E79" s="2"/>
      <c r="G79" s="17"/>
    </row>
    <row r="80" spans="1:7" ht="12.75">
      <c r="A80" s="2" t="s">
        <v>26</v>
      </c>
      <c r="B80" s="3">
        <f>SUM(B76:B78)</f>
        <v>303</v>
      </c>
      <c r="C80" s="3">
        <f>SUM(C76:C78)</f>
        <v>383</v>
      </c>
      <c r="D80" s="3">
        <f>SUM(C80-B80)</f>
        <v>80</v>
      </c>
      <c r="E80" s="5">
        <f>IF(ISBLANK(B80),"",D80/B80)</f>
        <v>0.264026402640264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308</v>
      </c>
      <c r="C88" s="3">
        <v>316</v>
      </c>
      <c r="D88" s="3">
        <f>SUM(C88-B88)</f>
        <v>8</v>
      </c>
      <c r="E88" s="5">
        <f aca="true" t="shared" si="6" ref="E88:E94">IF(ISBLANK(B88),"",D88/B88)</f>
        <v>0.025974025974025976</v>
      </c>
      <c r="G88" s="17">
        <f>SUM(C88/$C$94)</f>
        <v>0.5429553264604811</v>
      </c>
    </row>
    <row r="89" spans="1:7" ht="12.75">
      <c r="A89" s="2" t="s">
        <v>172</v>
      </c>
      <c r="B89" s="3">
        <v>39</v>
      </c>
      <c r="C89" s="3">
        <v>40</v>
      </c>
      <c r="D89" s="3">
        <f>SUM(C89-B89)</f>
        <v>1</v>
      </c>
      <c r="E89" s="5">
        <f t="shared" si="6"/>
        <v>0.02564102564102564</v>
      </c>
      <c r="G89" s="17">
        <f>SUM(C89/$C$94)</f>
        <v>0.06872852233676977</v>
      </c>
    </row>
    <row r="90" spans="1:7" ht="12.75">
      <c r="A90" s="2" t="s">
        <v>171</v>
      </c>
      <c r="B90" s="3">
        <v>229</v>
      </c>
      <c r="C90" s="3">
        <v>175</v>
      </c>
      <c r="D90" s="3">
        <f>SUM(C90-B90)</f>
        <v>-54</v>
      </c>
      <c r="E90" s="5">
        <f t="shared" si="6"/>
        <v>-0.23580786026200873</v>
      </c>
      <c r="G90" s="17">
        <f>SUM(C90/$C$94)</f>
        <v>0.3006872852233677</v>
      </c>
    </row>
    <row r="91" spans="1:7" ht="12.75">
      <c r="A91" s="2" t="s">
        <v>170</v>
      </c>
      <c r="B91" s="3">
        <v>50</v>
      </c>
      <c r="C91" s="3">
        <v>50</v>
      </c>
      <c r="D91" s="3">
        <f>SUM(C91-B91)</f>
        <v>0</v>
      </c>
      <c r="E91" s="5">
        <f t="shared" si="6"/>
        <v>0</v>
      </c>
      <c r="G91" s="17">
        <f>SUM(C91/$C$94)</f>
        <v>0.0859106529209622</v>
      </c>
    </row>
    <row r="92" spans="1:7" ht="12.75">
      <c r="A92" s="2" t="s">
        <v>169</v>
      </c>
      <c r="C92" s="3">
        <v>1</v>
      </c>
      <c r="D92" s="3">
        <f>SUM(C92-B92)</f>
        <v>1</v>
      </c>
      <c r="E92" s="5">
        <f t="shared" si="6"/>
      </c>
      <c r="G92" s="17">
        <f>SUM(C92/$C$94)</f>
        <v>0.001718213058419244</v>
      </c>
    </row>
    <row r="93" spans="5:7" ht="12.75">
      <c r="E93" s="5">
        <f t="shared" si="6"/>
      </c>
      <c r="G93" s="17"/>
    </row>
    <row r="94" spans="1:7" ht="12.75">
      <c r="A94" s="2" t="s">
        <v>26</v>
      </c>
      <c r="B94" s="3">
        <f>SUM(B88:B92)</f>
        <v>626</v>
      </c>
      <c r="C94" s="3">
        <f>SUM(C88:C92)</f>
        <v>582</v>
      </c>
      <c r="D94" s="3">
        <f>SUM(C94-B94)</f>
        <v>-44</v>
      </c>
      <c r="E94" s="5">
        <f t="shared" si="6"/>
        <v>-0.07028753993610223</v>
      </c>
      <c r="G94" s="17">
        <f>SUM(G88:G92)</f>
        <v>0.9999999999999999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47</v>
      </c>
      <c r="C102" s="3">
        <v>55</v>
      </c>
      <c r="D102" s="3">
        <f>SUM(C102-B102)</f>
        <v>8</v>
      </c>
      <c r="E102" s="5">
        <f>IF(ISBLANK(B102),"",D102/B102)</f>
        <v>0.1702127659574468</v>
      </c>
      <c r="G102" s="17">
        <f>SUM(C102/$C$105)</f>
        <v>0.05169172932330827</v>
      </c>
    </row>
    <row r="103" spans="1:7" ht="12.75">
      <c r="A103" s="2" t="s">
        <v>165</v>
      </c>
      <c r="B103" s="3">
        <v>1248</v>
      </c>
      <c r="C103" s="3">
        <v>1009</v>
      </c>
      <c r="D103" s="3">
        <f>SUM(C103-B103)</f>
        <v>-239</v>
      </c>
      <c r="E103" s="5">
        <f>IF(ISBLANK(B103),"",D103/B103)</f>
        <v>-0.19150641025641027</v>
      </c>
      <c r="G103" s="17">
        <f>SUM(C103/$C$105)</f>
        <v>0.9483082706766918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1295</v>
      </c>
      <c r="C105" s="3">
        <f>SUM(C102:C103)</f>
        <v>1064</v>
      </c>
      <c r="D105" s="3">
        <f>SUM(C105-B105)</f>
        <v>-231</v>
      </c>
      <c r="E105" s="5">
        <f>IF(ISBLANK(B105),"",D105/B105)</f>
        <v>-0.1783783783783784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$B$2</f>
        <v>40179</v>
      </c>
      <c r="C109" s="14">
        <f>$C$2</f>
        <v>40544</v>
      </c>
      <c r="G109" s="13" t="s">
        <v>82</v>
      </c>
    </row>
    <row r="110" spans="1:7" ht="12.75">
      <c r="A110" s="11" t="s">
        <v>163</v>
      </c>
      <c r="B110" s="19">
        <f>$B$3</f>
        <v>40543</v>
      </c>
      <c r="C110" s="19">
        <f>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39</v>
      </c>
      <c r="C112" s="3">
        <v>40</v>
      </c>
      <c r="D112" s="3">
        <f>SUM(C112-B112)</f>
        <v>1</v>
      </c>
      <c r="E112" s="5">
        <f>IF(ISBLANK(B112),"",D112/B112)</f>
        <v>0.02564102564102564</v>
      </c>
      <c r="G112" s="17">
        <f>SUM(C112/$C$117)</f>
        <v>0.5405405405405406</v>
      </c>
    </row>
    <row r="113" spans="1:7" ht="12.75">
      <c r="A113" s="2" t="s">
        <v>234</v>
      </c>
      <c r="B113" s="3">
        <v>11</v>
      </c>
      <c r="C113" s="3">
        <v>11</v>
      </c>
      <c r="D113" s="3">
        <f>SUM(C113-B113)</f>
        <v>0</v>
      </c>
      <c r="E113" s="5">
        <f>IF(ISBLANK(B113),"",D113/B113)</f>
        <v>0</v>
      </c>
      <c r="G113" s="17">
        <f>SUM(C113/$C$117)</f>
        <v>0.14864864864864866</v>
      </c>
    </row>
    <row r="114" spans="1:7" ht="12.75">
      <c r="A114" s="2" t="s">
        <v>235</v>
      </c>
      <c r="B114" s="3">
        <v>25</v>
      </c>
      <c r="C114" s="3">
        <v>22</v>
      </c>
      <c r="D114" s="3">
        <f>SUM(C114-B114)</f>
        <v>-3</v>
      </c>
      <c r="E114" s="5">
        <f>IF(ISBLANK(B114),"",D114/B114)</f>
        <v>-0.12</v>
      </c>
      <c r="G114" s="17">
        <f>SUM(C114/$C$117)</f>
        <v>0.2972972972972973</v>
      </c>
    </row>
    <row r="115" spans="1:7" ht="12.75">
      <c r="A115" s="2" t="s">
        <v>236</v>
      </c>
      <c r="B115" s="3">
        <v>2</v>
      </c>
      <c r="C115" s="3">
        <v>1</v>
      </c>
      <c r="D115" s="3">
        <f>SUM(C115-B115)</f>
        <v>-1</v>
      </c>
      <c r="E115" s="5">
        <f>IF(ISBLANK(B115),"",D115/B115)</f>
        <v>-0.5</v>
      </c>
      <c r="G115" s="17">
        <f>SUM(C115/$C$117)</f>
        <v>0.013513513513513514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77</v>
      </c>
      <c r="C117" s="3">
        <f>SUM(C112:C115)</f>
        <v>74</v>
      </c>
      <c r="D117" s="3">
        <f>SUM(C117-B117)</f>
        <v>-3</v>
      </c>
      <c r="E117" s="5">
        <f>IF(ISBLANK(B117),"",D117/B117)</f>
        <v>-0.03896103896103896</v>
      </c>
      <c r="G117" s="17">
        <f>SUM(G112:G115)</f>
        <v>1.0000000000000002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12</v>
      </c>
      <c r="C124" s="2">
        <v>12</v>
      </c>
      <c r="D124" s="3">
        <f aca="true" t="shared" si="7" ref="D124:D147">SUM(C124-B124)</f>
        <v>0</v>
      </c>
      <c r="E124" s="5">
        <f aca="true" t="shared" si="8" ref="E124:E147">IF(ISBLANK(B124),"",D124/B124)</f>
        <v>0</v>
      </c>
      <c r="G124" s="17">
        <f aca="true" t="shared" si="9" ref="G124:G147">SUM(C124/$C$149)</f>
        <v>0.058823529411764705</v>
      </c>
    </row>
    <row r="125" spans="1:7" ht="12.75">
      <c r="A125" s="2" t="s">
        <v>91</v>
      </c>
      <c r="B125" s="3">
        <v>19</v>
      </c>
      <c r="C125" s="2">
        <v>21</v>
      </c>
      <c r="D125" s="3">
        <f t="shared" si="7"/>
        <v>2</v>
      </c>
      <c r="E125" s="5">
        <f t="shared" si="8"/>
        <v>0.10526315789473684</v>
      </c>
      <c r="G125" s="17">
        <f t="shared" si="9"/>
        <v>0.10294117647058823</v>
      </c>
    </row>
    <row r="126" spans="1:7" ht="12.75">
      <c r="A126" s="2" t="s">
        <v>136</v>
      </c>
      <c r="B126" s="3">
        <v>73</v>
      </c>
      <c r="C126" s="2">
        <v>63</v>
      </c>
      <c r="D126" s="3">
        <f t="shared" si="7"/>
        <v>-10</v>
      </c>
      <c r="E126" s="5">
        <f t="shared" si="8"/>
        <v>-0.136986301369863</v>
      </c>
      <c r="G126" s="17">
        <f t="shared" si="9"/>
        <v>0.3088235294117647</v>
      </c>
    </row>
    <row r="127" spans="1:7" ht="12.75">
      <c r="A127" s="2" t="s">
        <v>162</v>
      </c>
      <c r="B127" s="3">
        <v>21</v>
      </c>
      <c r="C127" s="2">
        <v>24</v>
      </c>
      <c r="D127" s="3">
        <f t="shared" si="7"/>
        <v>3</v>
      </c>
      <c r="E127" s="5">
        <f t="shared" si="8"/>
        <v>0.14285714285714285</v>
      </c>
      <c r="G127" s="17">
        <f t="shared" si="9"/>
        <v>0.11764705882352941</v>
      </c>
    </row>
    <row r="128" spans="1:7" ht="12.75">
      <c r="A128" s="2" t="s">
        <v>161</v>
      </c>
      <c r="B128" s="3">
        <v>2</v>
      </c>
      <c r="C128" s="2">
        <v>0</v>
      </c>
      <c r="D128" s="3">
        <f t="shared" si="7"/>
        <v>-2</v>
      </c>
      <c r="E128" s="5">
        <f t="shared" si="8"/>
        <v>-1</v>
      </c>
      <c r="G128" s="17">
        <f t="shared" si="9"/>
        <v>0</v>
      </c>
    </row>
    <row r="129" spans="1:7" ht="12.75">
      <c r="A129" s="2" t="s">
        <v>89</v>
      </c>
      <c r="B129" s="3">
        <v>1</v>
      </c>
      <c r="C129" s="2">
        <v>0</v>
      </c>
      <c r="D129" s="3">
        <f t="shared" si="7"/>
        <v>-1</v>
      </c>
      <c r="E129" s="5">
        <f t="shared" si="8"/>
        <v>-1</v>
      </c>
      <c r="G129" s="17">
        <f t="shared" si="9"/>
        <v>0</v>
      </c>
    </row>
    <row r="130" spans="1:7" ht="12.75">
      <c r="A130" s="2" t="s">
        <v>132</v>
      </c>
      <c r="B130" s="3">
        <v>8</v>
      </c>
      <c r="C130" s="2">
        <v>10</v>
      </c>
      <c r="D130" s="3">
        <f t="shared" si="7"/>
        <v>2</v>
      </c>
      <c r="E130" s="5">
        <f t="shared" si="8"/>
        <v>0.25</v>
      </c>
      <c r="G130" s="17">
        <f t="shared" si="9"/>
        <v>0.049019607843137254</v>
      </c>
    </row>
    <row r="131" spans="1:7" ht="12.75">
      <c r="A131" s="2" t="s">
        <v>160</v>
      </c>
      <c r="B131" s="3">
        <v>4</v>
      </c>
      <c r="C131" s="2">
        <v>3</v>
      </c>
      <c r="D131" s="3">
        <f t="shared" si="7"/>
        <v>-1</v>
      </c>
      <c r="E131" s="5">
        <f t="shared" si="8"/>
        <v>-0.25</v>
      </c>
      <c r="G131" s="17">
        <f t="shared" si="9"/>
        <v>0.014705882352941176</v>
      </c>
    </row>
    <row r="132" spans="1:7" ht="12.75">
      <c r="A132" s="2" t="s">
        <v>159</v>
      </c>
      <c r="B132" s="3">
        <v>4</v>
      </c>
      <c r="C132" s="2">
        <v>0</v>
      </c>
      <c r="D132" s="3">
        <f t="shared" si="7"/>
        <v>-4</v>
      </c>
      <c r="E132" s="5">
        <f t="shared" si="8"/>
        <v>-1</v>
      </c>
      <c r="G132" s="17">
        <f t="shared" si="9"/>
        <v>0</v>
      </c>
    </row>
    <row r="133" spans="1:7" ht="12.75">
      <c r="A133" s="2" t="s">
        <v>46</v>
      </c>
      <c r="B133" s="3">
        <v>2</v>
      </c>
      <c r="C133" s="2">
        <v>7</v>
      </c>
      <c r="D133" s="3">
        <f t="shared" si="7"/>
        <v>5</v>
      </c>
      <c r="E133" s="5">
        <f t="shared" si="8"/>
        <v>2.5</v>
      </c>
      <c r="G133" s="17">
        <f t="shared" si="9"/>
        <v>0.03431372549019608</v>
      </c>
    </row>
    <row r="134" spans="1:7" ht="12.75">
      <c r="A134" s="2" t="s">
        <v>158</v>
      </c>
      <c r="B134" s="3">
        <v>8</v>
      </c>
      <c r="C134" s="3">
        <v>8</v>
      </c>
      <c r="D134" s="3">
        <f t="shared" si="7"/>
        <v>0</v>
      </c>
      <c r="E134" s="5">
        <f t="shared" si="8"/>
        <v>0</v>
      </c>
      <c r="G134" s="17">
        <f t="shared" si="9"/>
        <v>0.0392156862745098</v>
      </c>
    </row>
    <row r="135" spans="1:7" ht="12.75">
      <c r="A135" s="2" t="s">
        <v>45</v>
      </c>
      <c r="B135" s="3">
        <v>7</v>
      </c>
      <c r="C135" s="3">
        <v>10</v>
      </c>
      <c r="D135" s="3">
        <f t="shared" si="7"/>
        <v>3</v>
      </c>
      <c r="E135" s="5">
        <f t="shared" si="8"/>
        <v>0.42857142857142855</v>
      </c>
      <c r="G135" s="17">
        <f t="shared" si="9"/>
        <v>0.049019607843137254</v>
      </c>
    </row>
    <row r="136" spans="1:7" ht="12.75">
      <c r="A136" s="2" t="s">
        <v>129</v>
      </c>
      <c r="B136" s="3">
        <v>1</v>
      </c>
      <c r="C136" s="3">
        <v>0</v>
      </c>
      <c r="D136" s="3">
        <f t="shared" si="7"/>
        <v>-1</v>
      </c>
      <c r="E136" s="5">
        <f t="shared" si="8"/>
        <v>-1</v>
      </c>
      <c r="G136" s="17">
        <f t="shared" si="9"/>
        <v>0</v>
      </c>
    </row>
    <row r="137" spans="1:7" ht="12.75">
      <c r="A137" s="2" t="s">
        <v>42</v>
      </c>
      <c r="B137" s="3">
        <v>1</v>
      </c>
      <c r="C137" s="3">
        <v>3</v>
      </c>
      <c r="D137" s="3">
        <f t="shared" si="7"/>
        <v>2</v>
      </c>
      <c r="E137" s="5">
        <f t="shared" si="8"/>
        <v>2</v>
      </c>
      <c r="G137" s="17">
        <f t="shared" si="9"/>
        <v>0.014705882352941176</v>
      </c>
    </row>
    <row r="138" spans="1:7" ht="12.75">
      <c r="A138" s="2" t="s">
        <v>128</v>
      </c>
      <c r="B138" s="3">
        <v>24</v>
      </c>
      <c r="C138" s="3">
        <v>34</v>
      </c>
      <c r="D138" s="3">
        <f t="shared" si="7"/>
        <v>10</v>
      </c>
      <c r="E138" s="5">
        <f t="shared" si="8"/>
        <v>0.4166666666666667</v>
      </c>
      <c r="G138" s="17">
        <f t="shared" si="9"/>
        <v>0.16666666666666666</v>
      </c>
    </row>
    <row r="139" spans="1:7" ht="12.75">
      <c r="A139" s="2" t="s">
        <v>41</v>
      </c>
      <c r="B139" s="3">
        <v>9</v>
      </c>
      <c r="C139" s="3">
        <v>8</v>
      </c>
      <c r="D139" s="3">
        <f t="shared" si="7"/>
        <v>-1</v>
      </c>
      <c r="E139" s="5">
        <f t="shared" si="8"/>
        <v>-0.1111111111111111</v>
      </c>
      <c r="G139" s="17">
        <f t="shared" si="9"/>
        <v>0.0392156862745098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7"/>
        <v>0</v>
      </c>
      <c r="E140" s="5" t="e">
        <f t="shared" si="8"/>
        <v>#DIV/0!</v>
      </c>
      <c r="G140" s="17">
        <f t="shared" si="9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7"/>
        <v>0</v>
      </c>
      <c r="E141" s="5" t="e">
        <f t="shared" si="8"/>
        <v>#DIV/0!</v>
      </c>
      <c r="G141" s="17">
        <f t="shared" si="9"/>
        <v>0</v>
      </c>
    </row>
    <row r="142" spans="1:7" ht="12.75">
      <c r="A142" s="2" t="s">
        <v>248</v>
      </c>
      <c r="B142" s="3">
        <v>1</v>
      </c>
      <c r="C142" s="3">
        <v>1</v>
      </c>
      <c r="D142" s="3">
        <f t="shared" si="7"/>
        <v>0</v>
      </c>
      <c r="E142" s="5">
        <f t="shared" si="8"/>
        <v>0</v>
      </c>
      <c r="G142" s="17">
        <f t="shared" si="9"/>
        <v>0.004901960784313725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7"/>
        <v>0</v>
      </c>
      <c r="E143" s="5" t="e">
        <f t="shared" si="8"/>
        <v>#DIV/0!</v>
      </c>
      <c r="G143" s="17">
        <f t="shared" si="9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7"/>
        <v>0</v>
      </c>
      <c r="E144" s="5" t="e">
        <f t="shared" si="8"/>
        <v>#DIV/0!</v>
      </c>
      <c r="G144" s="17">
        <f t="shared" si="9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7"/>
        <v>0</v>
      </c>
      <c r="E145" s="5" t="e">
        <f t="shared" si="8"/>
        <v>#DIV/0!</v>
      </c>
      <c r="G145" s="17">
        <f t="shared" si="9"/>
        <v>0</v>
      </c>
    </row>
    <row r="146" spans="1:7" ht="12.75">
      <c r="A146" s="2" t="s">
        <v>124</v>
      </c>
      <c r="B146" s="3">
        <v>1</v>
      </c>
      <c r="C146" s="3">
        <v>0</v>
      </c>
      <c r="D146" s="3">
        <f t="shared" si="7"/>
        <v>-1</v>
      </c>
      <c r="E146" s="5">
        <f t="shared" si="8"/>
        <v>-1</v>
      </c>
      <c r="G146" s="17">
        <f t="shared" si="9"/>
        <v>0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7"/>
        <v>-1</v>
      </c>
      <c r="E147" s="5">
        <f t="shared" si="8"/>
        <v>-1</v>
      </c>
      <c r="G147" s="17">
        <f t="shared" si="9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199</v>
      </c>
      <c r="C149" s="18">
        <f>SUM(C124:C147)</f>
        <v>204</v>
      </c>
      <c r="D149" s="3">
        <f>SUM(C149-B149)</f>
        <v>5</v>
      </c>
      <c r="E149" s="5">
        <f>IF(ISBLANK(B149),"",D149/B149)</f>
        <v>0.02512562814070352</v>
      </c>
      <c r="G149" s="17">
        <f>SUM(G124:G147)</f>
        <v>0.9999999999999999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3</v>
      </c>
      <c r="C156" s="6">
        <v>5</v>
      </c>
      <c r="D156" s="6">
        <f aca="true" t="shared" si="10" ref="D156:D176">SUM(C156-B156)</f>
        <v>2</v>
      </c>
      <c r="E156" s="5">
        <f aca="true" t="shared" si="11" ref="E156:E176">IF(ISBLANK(B156),"",D156/B156)</f>
        <v>0.6666666666666666</v>
      </c>
      <c r="F156" s="8"/>
      <c r="G156" s="4">
        <f aca="true" t="shared" si="12" ref="G156:G176">SUM(C156/$C$178)</f>
        <v>0.09615384615384616</v>
      </c>
    </row>
    <row r="157" spans="1:7" ht="12.75">
      <c r="A157" s="8" t="s">
        <v>155</v>
      </c>
      <c r="B157" s="7"/>
      <c r="C157" s="6">
        <v>0</v>
      </c>
      <c r="D157" s="6">
        <f t="shared" si="10"/>
        <v>0</v>
      </c>
      <c r="E157" s="5">
        <f t="shared" si="11"/>
      </c>
      <c r="F157" s="8"/>
      <c r="G157" s="4">
        <f t="shared" si="12"/>
        <v>0</v>
      </c>
    </row>
    <row r="158" spans="1:7" ht="12.75">
      <c r="A158" s="8" t="s">
        <v>154</v>
      </c>
      <c r="B158" s="7">
        <v>1</v>
      </c>
      <c r="C158" s="6">
        <v>1</v>
      </c>
      <c r="D158" s="3">
        <f t="shared" si="10"/>
        <v>0</v>
      </c>
      <c r="E158" s="5">
        <f t="shared" si="11"/>
        <v>0</v>
      </c>
      <c r="G158" s="17">
        <f t="shared" si="12"/>
        <v>0.019230769230769232</v>
      </c>
    </row>
    <row r="159" spans="1:7" ht="12.75">
      <c r="A159" s="30" t="s">
        <v>249</v>
      </c>
      <c r="B159" s="7"/>
      <c r="C159" s="6">
        <v>0</v>
      </c>
      <c r="D159" s="3">
        <f t="shared" si="10"/>
        <v>0</v>
      </c>
      <c r="E159" s="5">
        <f t="shared" si="11"/>
      </c>
      <c r="G159" s="17">
        <f t="shared" si="12"/>
        <v>0</v>
      </c>
    </row>
    <row r="160" spans="1:7" ht="12.75">
      <c r="A160" s="8" t="s">
        <v>153</v>
      </c>
      <c r="B160" s="6">
        <v>1</v>
      </c>
      <c r="C160" s="6">
        <v>0</v>
      </c>
      <c r="D160" s="3">
        <f t="shared" si="10"/>
        <v>-1</v>
      </c>
      <c r="E160" s="5">
        <f t="shared" si="11"/>
        <v>-1</v>
      </c>
      <c r="G160" s="17">
        <f t="shared" si="12"/>
        <v>0</v>
      </c>
    </row>
    <row r="161" spans="1:7" ht="12.75">
      <c r="A161" s="2" t="s">
        <v>152</v>
      </c>
      <c r="B161" s="6"/>
      <c r="C161" s="6">
        <v>0</v>
      </c>
      <c r="D161" s="3">
        <f t="shared" si="10"/>
        <v>0</v>
      </c>
      <c r="E161" s="5">
        <f t="shared" si="11"/>
      </c>
      <c r="G161" s="17">
        <f t="shared" si="12"/>
        <v>0</v>
      </c>
    </row>
    <row r="162" spans="1:7" ht="12.75">
      <c r="A162" s="8" t="s">
        <v>151</v>
      </c>
      <c r="B162" s="6">
        <v>4</v>
      </c>
      <c r="C162" s="6">
        <v>4</v>
      </c>
      <c r="D162" s="3">
        <f t="shared" si="10"/>
        <v>0</v>
      </c>
      <c r="E162" s="5">
        <f t="shared" si="11"/>
        <v>0</v>
      </c>
      <c r="G162" s="17">
        <f t="shared" si="12"/>
        <v>0.07692307692307693</v>
      </c>
    </row>
    <row r="163" spans="1:7" ht="12.75">
      <c r="A163" s="2" t="s">
        <v>150</v>
      </c>
      <c r="B163" s="6"/>
      <c r="C163" s="6">
        <v>1</v>
      </c>
      <c r="D163" s="3">
        <f t="shared" si="10"/>
        <v>1</v>
      </c>
      <c r="E163" s="5">
        <f t="shared" si="11"/>
      </c>
      <c r="G163" s="17">
        <f t="shared" si="12"/>
        <v>0.019230769230769232</v>
      </c>
    </row>
    <row r="164" spans="1:7" ht="12.75">
      <c r="A164" s="2" t="s">
        <v>148</v>
      </c>
      <c r="B164" s="6"/>
      <c r="C164" s="6">
        <v>0</v>
      </c>
      <c r="D164" s="3">
        <f t="shared" si="10"/>
        <v>0</v>
      </c>
      <c r="E164" s="5">
        <f t="shared" si="11"/>
      </c>
      <c r="G164" s="17">
        <f t="shared" si="12"/>
        <v>0</v>
      </c>
    </row>
    <row r="165" spans="1:7" ht="12.75">
      <c r="A165" s="2" t="s">
        <v>250</v>
      </c>
      <c r="B165" s="6"/>
      <c r="C165" s="6">
        <v>0</v>
      </c>
      <c r="D165" s="3">
        <f t="shared" si="10"/>
        <v>0</v>
      </c>
      <c r="E165" s="5">
        <f t="shared" si="11"/>
      </c>
      <c r="G165" s="17">
        <f t="shared" si="12"/>
        <v>0</v>
      </c>
    </row>
    <row r="166" spans="1:7" ht="12.75">
      <c r="A166" s="2" t="s">
        <v>147</v>
      </c>
      <c r="C166" s="3">
        <v>0</v>
      </c>
      <c r="D166" s="3">
        <f t="shared" si="10"/>
        <v>0</v>
      </c>
      <c r="E166" s="5">
        <f t="shared" si="11"/>
      </c>
      <c r="G166" s="17">
        <f t="shared" si="12"/>
        <v>0</v>
      </c>
    </row>
    <row r="167" spans="1:7" ht="12.75">
      <c r="A167" s="2" t="s">
        <v>146</v>
      </c>
      <c r="C167" s="3">
        <v>0</v>
      </c>
      <c r="D167" s="3">
        <f t="shared" si="10"/>
        <v>0</v>
      </c>
      <c r="E167" s="5">
        <f t="shared" si="11"/>
      </c>
      <c r="G167" s="17">
        <f t="shared" si="12"/>
        <v>0</v>
      </c>
    </row>
    <row r="168" spans="1:7" ht="12.75">
      <c r="A168" s="2" t="s">
        <v>145</v>
      </c>
      <c r="C168" s="3">
        <v>0</v>
      </c>
      <c r="D168" s="3">
        <f t="shared" si="10"/>
        <v>0</v>
      </c>
      <c r="E168" s="5">
        <f t="shared" si="11"/>
      </c>
      <c r="G168" s="17">
        <f t="shared" si="12"/>
        <v>0</v>
      </c>
    </row>
    <row r="169" spans="1:7" ht="12.75">
      <c r="A169" s="2" t="s">
        <v>2</v>
      </c>
      <c r="C169" s="3">
        <v>0</v>
      </c>
      <c r="D169" s="3">
        <f t="shared" si="10"/>
        <v>0</v>
      </c>
      <c r="E169" s="5">
        <f t="shared" si="11"/>
      </c>
      <c r="G169" s="17">
        <f t="shared" si="12"/>
        <v>0</v>
      </c>
    </row>
    <row r="170" spans="1:7" ht="12.75">
      <c r="A170" s="2" t="s">
        <v>144</v>
      </c>
      <c r="B170" s="3">
        <v>11</v>
      </c>
      <c r="C170" s="3">
        <v>19</v>
      </c>
      <c r="D170" s="3">
        <f t="shared" si="10"/>
        <v>8</v>
      </c>
      <c r="E170" s="5">
        <f t="shared" si="11"/>
        <v>0.7272727272727273</v>
      </c>
      <c r="G170" s="17">
        <f t="shared" si="12"/>
        <v>0.36538461538461536</v>
      </c>
    </row>
    <row r="171" spans="1:10" s="2" customFormat="1" ht="12">
      <c r="A171" s="2" t="s">
        <v>245</v>
      </c>
      <c r="B171" s="3">
        <v>1</v>
      </c>
      <c r="C171" s="3">
        <v>0</v>
      </c>
      <c r="D171" s="3">
        <f t="shared" si="10"/>
        <v>-1</v>
      </c>
      <c r="E171" s="5">
        <f t="shared" si="11"/>
        <v>-1</v>
      </c>
      <c r="G171" s="17">
        <f t="shared" si="12"/>
        <v>0</v>
      </c>
      <c r="J171" s="3"/>
    </row>
    <row r="172" spans="1:7" ht="12.75">
      <c r="A172" s="2" t="s">
        <v>143</v>
      </c>
      <c r="C172" s="3">
        <v>0</v>
      </c>
      <c r="D172" s="3">
        <f t="shared" si="10"/>
        <v>0</v>
      </c>
      <c r="E172" s="5">
        <f t="shared" si="11"/>
      </c>
      <c r="G172" s="17">
        <f t="shared" si="12"/>
        <v>0</v>
      </c>
    </row>
    <row r="173" spans="1:7" ht="12.75">
      <c r="A173" s="2" t="s">
        <v>142</v>
      </c>
      <c r="B173" s="3">
        <v>15</v>
      </c>
      <c r="C173" s="3">
        <v>16</v>
      </c>
      <c r="D173" s="3">
        <f t="shared" si="10"/>
        <v>1</v>
      </c>
      <c r="E173" s="5">
        <f t="shared" si="11"/>
        <v>0.06666666666666667</v>
      </c>
      <c r="G173" s="17">
        <f t="shared" si="12"/>
        <v>0.3076923076923077</v>
      </c>
    </row>
    <row r="174" spans="1:7" ht="12.75">
      <c r="A174" s="2" t="s">
        <v>141</v>
      </c>
      <c r="B174" s="3">
        <v>4</v>
      </c>
      <c r="C174" s="3">
        <v>5</v>
      </c>
      <c r="D174" s="3">
        <f t="shared" si="10"/>
        <v>1</v>
      </c>
      <c r="E174" s="5">
        <f t="shared" si="11"/>
        <v>0.25</v>
      </c>
      <c r="G174" s="17">
        <f t="shared" si="12"/>
        <v>0.09615384615384616</v>
      </c>
    </row>
    <row r="175" spans="1:7" ht="12.75">
      <c r="A175" s="2" t="s">
        <v>140</v>
      </c>
      <c r="C175" s="3">
        <v>1</v>
      </c>
      <c r="D175" s="3">
        <f t="shared" si="10"/>
        <v>1</v>
      </c>
      <c r="E175" s="5">
        <f t="shared" si="11"/>
      </c>
      <c r="G175" s="17">
        <f t="shared" si="12"/>
        <v>0.019230769230769232</v>
      </c>
    </row>
    <row r="176" spans="1:7" ht="12.75">
      <c r="A176" s="2" t="s">
        <v>139</v>
      </c>
      <c r="C176" s="3">
        <v>0</v>
      </c>
      <c r="D176" s="3">
        <f t="shared" si="10"/>
        <v>0</v>
      </c>
      <c r="E176" s="5">
        <f t="shared" si="11"/>
      </c>
      <c r="G176" s="17">
        <f t="shared" si="12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40</v>
      </c>
      <c r="C178" s="3">
        <f>SUM(C156:C176)</f>
        <v>52</v>
      </c>
      <c r="D178" s="3">
        <f>SUM(C178-B178)</f>
        <v>12</v>
      </c>
      <c r="E178" s="5">
        <f>SUM(D178/B178)</f>
        <v>0.3</v>
      </c>
      <c r="G178" s="17">
        <f>SUM(G156:G176)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12</v>
      </c>
      <c r="C185" s="6">
        <v>13</v>
      </c>
      <c r="D185" s="6">
        <f aca="true" t="shared" si="13" ref="D185:D200">SUM(C185-B185)</f>
        <v>1</v>
      </c>
      <c r="E185" s="5">
        <f aca="true" t="shared" si="14" ref="E185:E200">IF(ISBLANK(B185),"",D185/B185)</f>
        <v>0.08333333333333333</v>
      </c>
      <c r="F185" s="8"/>
      <c r="G185" s="4">
        <f aca="true" t="shared" si="15" ref="G185:G200">SUM(C185/$C$202)</f>
        <v>0.07647058823529412</v>
      </c>
    </row>
    <row r="186" spans="1:7" ht="12.75">
      <c r="A186" s="2" t="s">
        <v>136</v>
      </c>
      <c r="B186" s="7">
        <v>73</v>
      </c>
      <c r="C186" s="6">
        <v>63</v>
      </c>
      <c r="D186" s="6">
        <f t="shared" si="13"/>
        <v>-10</v>
      </c>
      <c r="E186" s="5">
        <f t="shared" si="14"/>
        <v>-0.136986301369863</v>
      </c>
      <c r="F186" s="8"/>
      <c r="G186" s="4">
        <f t="shared" si="15"/>
        <v>0.37058823529411766</v>
      </c>
    </row>
    <row r="187" spans="1:7" ht="12.75">
      <c r="A187" s="2" t="s">
        <v>135</v>
      </c>
      <c r="B187" s="7">
        <v>11</v>
      </c>
      <c r="C187" s="6">
        <v>11</v>
      </c>
      <c r="D187" s="6">
        <f t="shared" si="13"/>
        <v>0</v>
      </c>
      <c r="E187" s="5">
        <f t="shared" si="14"/>
        <v>0</v>
      </c>
      <c r="G187" s="4">
        <f t="shared" si="15"/>
        <v>0.06470588235294118</v>
      </c>
    </row>
    <row r="188" spans="1:7" ht="12.75">
      <c r="A188" s="2" t="s">
        <v>134</v>
      </c>
      <c r="B188" s="6">
        <v>28</v>
      </c>
      <c r="C188" s="6">
        <v>28</v>
      </c>
      <c r="D188" s="6">
        <f t="shared" si="13"/>
        <v>0</v>
      </c>
      <c r="E188" s="5">
        <f t="shared" si="14"/>
        <v>0</v>
      </c>
      <c r="G188" s="4">
        <f t="shared" si="15"/>
        <v>0.16470588235294117</v>
      </c>
    </row>
    <row r="189" spans="1:7" ht="12.75">
      <c r="A189" s="2" t="s">
        <v>133</v>
      </c>
      <c r="B189" s="6">
        <v>2</v>
      </c>
      <c r="C189" s="6">
        <v>0</v>
      </c>
      <c r="D189" s="6">
        <f t="shared" si="13"/>
        <v>-2</v>
      </c>
      <c r="E189" s="5">
        <f t="shared" si="14"/>
        <v>-1</v>
      </c>
      <c r="G189" s="4">
        <f t="shared" si="15"/>
        <v>0</v>
      </c>
    </row>
    <row r="190" spans="1:7" ht="12.75">
      <c r="A190" s="2" t="s">
        <v>132</v>
      </c>
      <c r="B190" s="6">
        <v>8</v>
      </c>
      <c r="C190" s="6">
        <v>10</v>
      </c>
      <c r="D190" s="6">
        <f t="shared" si="13"/>
        <v>2</v>
      </c>
      <c r="E190" s="5">
        <f t="shared" si="14"/>
        <v>0.25</v>
      </c>
      <c r="G190" s="4">
        <f t="shared" si="15"/>
        <v>0.058823529411764705</v>
      </c>
    </row>
    <row r="191" spans="1:7" ht="12.75">
      <c r="A191" s="2" t="s">
        <v>131</v>
      </c>
      <c r="B191" s="6"/>
      <c r="C191" s="6">
        <v>0</v>
      </c>
      <c r="D191" s="6">
        <f t="shared" si="13"/>
        <v>0</v>
      </c>
      <c r="E191" s="5">
        <f t="shared" si="14"/>
      </c>
      <c r="G191" s="4">
        <f t="shared" si="15"/>
        <v>0</v>
      </c>
    </row>
    <row r="192" spans="1:7" ht="12.75">
      <c r="A192" s="2" t="s">
        <v>130</v>
      </c>
      <c r="B192" s="6">
        <v>2</v>
      </c>
      <c r="C192" s="6">
        <v>4</v>
      </c>
      <c r="D192" s="6">
        <f t="shared" si="13"/>
        <v>2</v>
      </c>
      <c r="E192" s="5">
        <f t="shared" si="14"/>
        <v>1</v>
      </c>
      <c r="G192" s="4">
        <f t="shared" si="15"/>
        <v>0.023529411764705882</v>
      </c>
    </row>
    <row r="193" spans="1:7" ht="12.75">
      <c r="A193" s="2" t="s">
        <v>129</v>
      </c>
      <c r="B193" s="3">
        <v>1</v>
      </c>
      <c r="C193" s="3">
        <v>0</v>
      </c>
      <c r="D193" s="6">
        <f t="shared" si="13"/>
        <v>-1</v>
      </c>
      <c r="E193" s="5">
        <f t="shared" si="14"/>
        <v>-1</v>
      </c>
      <c r="G193" s="4">
        <f t="shared" si="15"/>
        <v>0</v>
      </c>
    </row>
    <row r="194" spans="1:7" ht="12.75">
      <c r="A194" s="2" t="s">
        <v>128</v>
      </c>
      <c r="B194" s="3">
        <v>24</v>
      </c>
      <c r="C194" s="3">
        <v>34</v>
      </c>
      <c r="D194" s="6">
        <f t="shared" si="13"/>
        <v>10</v>
      </c>
      <c r="E194" s="5">
        <f t="shared" si="14"/>
        <v>0.4166666666666667</v>
      </c>
      <c r="G194" s="4">
        <f t="shared" si="15"/>
        <v>0.2</v>
      </c>
    </row>
    <row r="195" spans="1:7" ht="12.75">
      <c r="A195" s="2" t="s">
        <v>127</v>
      </c>
      <c r="B195" s="3">
        <v>1</v>
      </c>
      <c r="C195" s="3">
        <v>1</v>
      </c>
      <c r="D195" s="6">
        <f t="shared" si="13"/>
        <v>0</v>
      </c>
      <c r="E195" s="5">
        <f t="shared" si="14"/>
        <v>0</v>
      </c>
      <c r="G195" s="4">
        <f t="shared" si="15"/>
        <v>0.0058823529411764705</v>
      </c>
    </row>
    <row r="196" spans="1:7" ht="12.75">
      <c r="A196" s="2" t="s">
        <v>126</v>
      </c>
      <c r="B196" s="3">
        <v>2</v>
      </c>
      <c r="C196" s="3">
        <v>6</v>
      </c>
      <c r="D196" s="6">
        <f t="shared" si="13"/>
        <v>4</v>
      </c>
      <c r="E196" s="5">
        <f t="shared" si="14"/>
        <v>2</v>
      </c>
      <c r="G196" s="4">
        <f t="shared" si="15"/>
        <v>0.03529411764705882</v>
      </c>
    </row>
    <row r="197" spans="1:7" ht="12.75">
      <c r="A197" s="2" t="s">
        <v>125</v>
      </c>
      <c r="C197" s="3">
        <v>0</v>
      </c>
      <c r="D197" s="6">
        <f t="shared" si="13"/>
        <v>0</v>
      </c>
      <c r="E197" s="5">
        <f t="shared" si="14"/>
      </c>
      <c r="G197" s="4">
        <f t="shared" si="15"/>
        <v>0</v>
      </c>
    </row>
    <row r="198" spans="1:7" ht="12.75">
      <c r="A198" s="2" t="s">
        <v>124</v>
      </c>
      <c r="B198" s="3">
        <v>1</v>
      </c>
      <c r="C198" s="3">
        <v>0</v>
      </c>
      <c r="D198" s="6">
        <f t="shared" si="13"/>
        <v>-1</v>
      </c>
      <c r="E198" s="5">
        <f t="shared" si="14"/>
        <v>-1</v>
      </c>
      <c r="G198" s="4">
        <f t="shared" si="15"/>
        <v>0</v>
      </c>
    </row>
    <row r="199" spans="1:7" ht="12.75">
      <c r="A199" s="2" t="s">
        <v>123</v>
      </c>
      <c r="C199" s="3">
        <v>0</v>
      </c>
      <c r="D199" s="6">
        <f t="shared" si="13"/>
        <v>0</v>
      </c>
      <c r="E199" s="5">
        <f t="shared" si="14"/>
      </c>
      <c r="G199" s="4">
        <f t="shared" si="15"/>
        <v>0</v>
      </c>
    </row>
    <row r="200" spans="1:7" ht="12.75">
      <c r="A200" s="2" t="s">
        <v>95</v>
      </c>
      <c r="C200" s="3">
        <v>0</v>
      </c>
      <c r="D200" s="6">
        <f t="shared" si="13"/>
        <v>0</v>
      </c>
      <c r="E200" s="5">
        <f t="shared" si="14"/>
      </c>
      <c r="G200" s="4">
        <f t="shared" si="15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165</v>
      </c>
      <c r="C202" s="3">
        <f>SUM(C185:C200)</f>
        <v>170</v>
      </c>
      <c r="D202" s="3">
        <f>SUM(C202-B202)</f>
        <v>5</v>
      </c>
      <c r="E202" s="5">
        <f>SUM(D202/B202)</f>
        <v>0.030303030303030304</v>
      </c>
      <c r="G202" s="4">
        <f>SUM(G185:G200)</f>
        <v>1.0000000000000002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19</v>
      </c>
      <c r="C209" s="6">
        <v>21</v>
      </c>
      <c r="D209" s="6">
        <f aca="true" t="shared" si="16" ref="D209:D220">SUM(C209-B209)</f>
        <v>2</v>
      </c>
      <c r="E209" s="5">
        <f>IF(ISBLANK(B209),"",D209/B209)</f>
        <v>0.10526315789473684</v>
      </c>
      <c r="F209" s="8"/>
      <c r="G209" s="4">
        <f aca="true" t="shared" si="17" ref="G209:G220">SUM(C209/$C$222)</f>
        <v>0.1320754716981132</v>
      </c>
    </row>
    <row r="210" spans="1:10" ht="12.75">
      <c r="A210" s="2" t="s">
        <v>90</v>
      </c>
      <c r="B210" s="7">
        <v>0</v>
      </c>
      <c r="C210" s="6">
        <v>0</v>
      </c>
      <c r="D210" s="6">
        <f t="shared" si="16"/>
        <v>0</v>
      </c>
      <c r="E210" s="5" t="e">
        <f aca="true" t="shared" si="18" ref="E210:E220">IF(ISBLANK(B210),"",D210/B210)</f>
        <v>#DIV/0!</v>
      </c>
      <c r="F210" s="8"/>
      <c r="G210" s="4">
        <f t="shared" si="17"/>
        <v>0</v>
      </c>
      <c r="J210"/>
    </row>
    <row r="211" spans="1:7" ht="12.75">
      <c r="A211" s="2" t="s">
        <v>89</v>
      </c>
      <c r="B211" s="7">
        <v>1</v>
      </c>
      <c r="C211" s="6">
        <v>0</v>
      </c>
      <c r="D211" s="6">
        <f t="shared" si="16"/>
        <v>-1</v>
      </c>
      <c r="E211" s="5">
        <f t="shared" si="18"/>
        <v>-1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6"/>
        <v>0</v>
      </c>
      <c r="E212" s="5" t="e">
        <f t="shared" si="18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20</v>
      </c>
      <c r="C213" s="6">
        <v>22</v>
      </c>
      <c r="D213" s="6">
        <f t="shared" si="16"/>
        <v>2</v>
      </c>
      <c r="E213" s="5">
        <f t="shared" si="18"/>
        <v>0.1</v>
      </c>
      <c r="F213" s="8"/>
      <c r="G213" s="4">
        <f t="shared" si="17"/>
        <v>0.13836477987421383</v>
      </c>
    </row>
    <row r="214" spans="1:7" ht="12.75">
      <c r="A214" s="2" t="s">
        <v>3</v>
      </c>
      <c r="B214" s="7">
        <v>4</v>
      </c>
      <c r="C214" s="6">
        <v>3</v>
      </c>
      <c r="D214" s="6">
        <f t="shared" si="16"/>
        <v>-1</v>
      </c>
      <c r="E214" s="5">
        <f t="shared" si="18"/>
        <v>-0.25</v>
      </c>
      <c r="F214" s="8"/>
      <c r="G214" s="4">
        <f t="shared" si="17"/>
        <v>0.018867924528301886</v>
      </c>
    </row>
    <row r="215" spans="1:10" ht="12.75">
      <c r="A215" s="2" t="s">
        <v>93</v>
      </c>
      <c r="B215" s="6">
        <v>0</v>
      </c>
      <c r="C215" s="6">
        <v>0</v>
      </c>
      <c r="D215" s="6">
        <f t="shared" si="16"/>
        <v>0</v>
      </c>
      <c r="E215" s="5" t="e">
        <f t="shared" si="18"/>
        <v>#DIV/0!</v>
      </c>
      <c r="F215" s="8"/>
      <c r="G215" s="4">
        <f t="shared" si="17"/>
        <v>0</v>
      </c>
      <c r="J215"/>
    </row>
    <row r="216" spans="1:10" ht="12.75">
      <c r="A216" s="2" t="s">
        <v>92</v>
      </c>
      <c r="B216" s="6">
        <v>0</v>
      </c>
      <c r="C216" s="6">
        <v>0</v>
      </c>
      <c r="D216" s="6">
        <f t="shared" si="16"/>
        <v>0</v>
      </c>
      <c r="E216" s="5" t="e">
        <f t="shared" si="18"/>
        <v>#DIV/0!</v>
      </c>
      <c r="F216" s="8"/>
      <c r="G216" s="4">
        <f t="shared" si="17"/>
        <v>0</v>
      </c>
      <c r="J216"/>
    </row>
    <row r="217" spans="1:7" ht="12.75">
      <c r="A217" s="2" t="s">
        <v>86</v>
      </c>
      <c r="B217" s="6">
        <v>3</v>
      </c>
      <c r="C217" s="6">
        <v>1</v>
      </c>
      <c r="D217" s="6">
        <f t="shared" si="16"/>
        <v>-2</v>
      </c>
      <c r="E217" s="5">
        <f t="shared" si="18"/>
        <v>-0.6666666666666666</v>
      </c>
      <c r="F217" s="8"/>
      <c r="G217" s="4">
        <f t="shared" si="17"/>
        <v>0.006289308176100629</v>
      </c>
    </row>
    <row r="218" spans="1:7" ht="12.75">
      <c r="A218" s="2" t="s">
        <v>85</v>
      </c>
      <c r="B218" s="6">
        <v>20</v>
      </c>
      <c r="C218" s="6">
        <v>17</v>
      </c>
      <c r="D218" s="6">
        <f t="shared" si="16"/>
        <v>-3</v>
      </c>
      <c r="E218" s="5">
        <f t="shared" si="18"/>
        <v>-0.15</v>
      </c>
      <c r="F218" s="8"/>
      <c r="G218" s="4">
        <f t="shared" si="17"/>
        <v>0.1069182389937107</v>
      </c>
    </row>
    <row r="219" spans="1:7" ht="12.75">
      <c r="A219" s="2" t="s">
        <v>4</v>
      </c>
      <c r="B219" s="6">
        <v>98</v>
      </c>
      <c r="C219" s="6">
        <v>92</v>
      </c>
      <c r="D219" s="6">
        <f t="shared" si="16"/>
        <v>-6</v>
      </c>
      <c r="E219" s="5">
        <f t="shared" si="18"/>
        <v>-0.061224489795918366</v>
      </c>
      <c r="F219" s="8"/>
      <c r="G219" s="4">
        <f t="shared" si="17"/>
        <v>0.5786163522012578</v>
      </c>
    </row>
    <row r="220" spans="1:7" ht="12.75">
      <c r="A220" s="2" t="s">
        <v>5</v>
      </c>
      <c r="B220" s="3">
        <v>4</v>
      </c>
      <c r="C220" s="3">
        <v>3</v>
      </c>
      <c r="D220" s="6">
        <f t="shared" si="16"/>
        <v>-1</v>
      </c>
      <c r="E220" s="5">
        <f t="shared" si="18"/>
        <v>-0.25</v>
      </c>
      <c r="F220" s="8"/>
      <c r="G220" s="4">
        <f t="shared" si="17"/>
        <v>0.018867924528301886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169</v>
      </c>
      <c r="C222" s="3">
        <f>SUM(C209:C220)</f>
        <v>159</v>
      </c>
      <c r="D222" s="3">
        <f>SUM(C222-B222)</f>
        <v>-10</v>
      </c>
      <c r="E222" s="5">
        <f>SUM(D222/B222)</f>
        <v>-0.05917159763313609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/>
      <c r="C229" s="6">
        <v>0</v>
      </c>
      <c r="D229" s="6">
        <f aca="true" t="shared" si="19" ref="D229:D260">SUM(C229-B229)</f>
        <v>0</v>
      </c>
      <c r="E229" s="5">
        <f aca="true" t="shared" si="20" ref="E229:E260">IF(ISBLANK(B229),"",D229/B229)</f>
      </c>
      <c r="F229" s="8"/>
      <c r="G229" s="4">
        <f aca="true" t="shared" si="21" ref="G229:G260">SUM(C229/$C$287)</f>
        <v>0</v>
      </c>
    </row>
    <row r="230" spans="1:7" ht="12.75">
      <c r="A230" s="2" t="s">
        <v>6</v>
      </c>
      <c r="B230" s="7">
        <v>3</v>
      </c>
      <c r="C230" s="6">
        <v>3</v>
      </c>
      <c r="D230" s="6">
        <f t="shared" si="19"/>
        <v>0</v>
      </c>
      <c r="E230" s="5">
        <f t="shared" si="20"/>
        <v>0</v>
      </c>
      <c r="F230" s="8"/>
      <c r="G230" s="4">
        <f t="shared" si="21"/>
        <v>0.0196078431372549</v>
      </c>
    </row>
    <row r="231" spans="1:7" ht="12.75">
      <c r="A231" s="2" t="s">
        <v>7</v>
      </c>
      <c r="B231" s="7">
        <v>2</v>
      </c>
      <c r="C231" s="6">
        <v>2</v>
      </c>
      <c r="D231" s="3">
        <f t="shared" si="19"/>
        <v>0</v>
      </c>
      <c r="E231" s="5">
        <f t="shared" si="20"/>
        <v>0</v>
      </c>
      <c r="G231" s="4">
        <f t="shared" si="21"/>
        <v>0.013071895424836602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9"/>
        <v>0</v>
      </c>
      <c r="E232" s="5" t="e">
        <f t="shared" si="20"/>
        <v>#DIV/0!</v>
      </c>
      <c r="G232" s="4">
        <f t="shared" si="21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9"/>
        <v>0</v>
      </c>
      <c r="E233" s="5" t="e">
        <f t="shared" si="20"/>
        <v>#DIV/0!</v>
      </c>
      <c r="G233" s="4">
        <f t="shared" si="21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9"/>
        <v>0</v>
      </c>
      <c r="E234" s="5" t="e">
        <f t="shared" si="20"/>
        <v>#DIV/0!</v>
      </c>
      <c r="G234" s="4">
        <f t="shared" si="21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9"/>
        <v>0</v>
      </c>
      <c r="E235" s="5" t="e">
        <f t="shared" si="20"/>
        <v>#DIV/0!</v>
      </c>
      <c r="G235" s="4">
        <f t="shared" si="21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9"/>
        <v>0</v>
      </c>
      <c r="E236" s="5" t="e">
        <f t="shared" si="20"/>
        <v>#DIV/0!</v>
      </c>
      <c r="G236" s="4">
        <f t="shared" si="21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9"/>
        <v>0</v>
      </c>
      <c r="E237" s="5" t="e">
        <f t="shared" si="20"/>
        <v>#DIV/0!</v>
      </c>
      <c r="G237" s="4">
        <f t="shared" si="21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9"/>
        <v>0</v>
      </c>
      <c r="E238" s="5" t="e">
        <f t="shared" si="20"/>
        <v>#DIV/0!</v>
      </c>
      <c r="G238" s="4">
        <f t="shared" si="21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9"/>
        <v>0</v>
      </c>
      <c r="E239" s="5" t="e">
        <f t="shared" si="20"/>
        <v>#DIV/0!</v>
      </c>
      <c r="G239" s="4">
        <f t="shared" si="21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9"/>
        <v>0</v>
      </c>
      <c r="E240" s="5" t="e">
        <f t="shared" si="20"/>
        <v>#DIV/0!</v>
      </c>
      <c r="G240" s="4">
        <f t="shared" si="21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9"/>
        <v>0</v>
      </c>
      <c r="E241" s="5" t="e">
        <f t="shared" si="20"/>
        <v>#DIV/0!</v>
      </c>
      <c r="G241" s="4">
        <f t="shared" si="21"/>
        <v>0</v>
      </c>
    </row>
    <row r="242" spans="1:7" ht="12.75">
      <c r="A242" s="2" t="s">
        <v>68</v>
      </c>
      <c r="B242" s="3">
        <v>8</v>
      </c>
      <c r="C242" s="3">
        <v>14</v>
      </c>
      <c r="D242" s="3">
        <f t="shared" si="19"/>
        <v>6</v>
      </c>
      <c r="E242" s="5">
        <f t="shared" si="20"/>
        <v>0.75</v>
      </c>
      <c r="G242" s="4">
        <f t="shared" si="21"/>
        <v>0.0915032679738562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9"/>
        <v>0</v>
      </c>
      <c r="E243" s="5" t="e">
        <f t="shared" si="20"/>
        <v>#DIV/0!</v>
      </c>
      <c r="G243" s="4">
        <f t="shared" si="21"/>
        <v>0</v>
      </c>
    </row>
    <row r="244" spans="1:7" ht="12.75">
      <c r="A244" s="2" t="s">
        <v>66</v>
      </c>
      <c r="B244" s="3">
        <v>3</v>
      </c>
      <c r="C244" s="3">
        <v>7</v>
      </c>
      <c r="D244" s="3">
        <f t="shared" si="19"/>
        <v>4</v>
      </c>
      <c r="E244" s="5">
        <f t="shared" si="20"/>
        <v>1.3333333333333333</v>
      </c>
      <c r="G244" s="4">
        <f t="shared" si="21"/>
        <v>0.0457516339869281</v>
      </c>
    </row>
    <row r="245" spans="1:7" ht="12.75">
      <c r="A245" s="2" t="s">
        <v>65</v>
      </c>
      <c r="B245" s="3">
        <v>1</v>
      </c>
      <c r="C245" s="3">
        <v>0</v>
      </c>
      <c r="D245" s="3">
        <f t="shared" si="19"/>
        <v>-1</v>
      </c>
      <c r="E245" s="5">
        <f t="shared" si="20"/>
        <v>-1</v>
      </c>
      <c r="G245" s="4">
        <f t="shared" si="21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9"/>
        <v>0</v>
      </c>
      <c r="E246" s="5" t="e">
        <f t="shared" si="20"/>
        <v>#DIV/0!</v>
      </c>
      <c r="G246" s="4">
        <f t="shared" si="21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9"/>
        <v>0</v>
      </c>
      <c r="E247" s="5" t="e">
        <f t="shared" si="20"/>
        <v>#DIV/0!</v>
      </c>
      <c r="G247" s="4">
        <f t="shared" si="21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9"/>
        <v>0</v>
      </c>
      <c r="E248" s="5" t="e">
        <f t="shared" si="20"/>
        <v>#DIV/0!</v>
      </c>
      <c r="G248" s="4">
        <f t="shared" si="21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9"/>
        <v>0</v>
      </c>
      <c r="E249" s="5" t="e">
        <f t="shared" si="20"/>
        <v>#DIV/0!</v>
      </c>
      <c r="G249" s="4">
        <f t="shared" si="21"/>
        <v>0</v>
      </c>
    </row>
    <row r="250" spans="1:7" ht="12.75">
      <c r="A250" s="2" t="s">
        <v>15</v>
      </c>
      <c r="B250" s="3">
        <v>1</v>
      </c>
      <c r="C250" s="3">
        <v>3</v>
      </c>
      <c r="D250" s="3">
        <f t="shared" si="19"/>
        <v>2</v>
      </c>
      <c r="E250" s="5">
        <f t="shared" si="20"/>
        <v>2</v>
      </c>
      <c r="G250" s="4">
        <f t="shared" si="21"/>
        <v>0.0196078431372549</v>
      </c>
    </row>
    <row r="251" spans="1:7" ht="12.75">
      <c r="A251" s="2" t="s">
        <v>16</v>
      </c>
      <c r="B251" s="3">
        <v>1</v>
      </c>
      <c r="C251" s="3">
        <v>0</v>
      </c>
      <c r="D251" s="3">
        <f t="shared" si="19"/>
        <v>-1</v>
      </c>
      <c r="E251" s="5">
        <f t="shared" si="20"/>
        <v>-1</v>
      </c>
      <c r="G251" s="4">
        <f t="shared" si="21"/>
        <v>0</v>
      </c>
    </row>
    <row r="252" spans="1:7" ht="12.75">
      <c r="A252" s="2" t="s">
        <v>17</v>
      </c>
      <c r="B252" s="3">
        <v>1</v>
      </c>
      <c r="C252" s="3">
        <v>0</v>
      </c>
      <c r="D252" s="3">
        <f t="shared" si="19"/>
        <v>-1</v>
      </c>
      <c r="E252" s="5">
        <f t="shared" si="20"/>
        <v>-1</v>
      </c>
      <c r="G252" s="4">
        <f t="shared" si="21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9"/>
        <v>0</v>
      </c>
      <c r="E253" s="5" t="e">
        <f t="shared" si="20"/>
        <v>#DIV/0!</v>
      </c>
      <c r="G253" s="4">
        <f t="shared" si="21"/>
        <v>0</v>
      </c>
    </row>
    <row r="254" spans="1:7" ht="12.75">
      <c r="A254" s="2" t="s">
        <v>19</v>
      </c>
      <c r="B254" s="3">
        <v>5</v>
      </c>
      <c r="C254" s="3">
        <v>6</v>
      </c>
      <c r="D254" s="3">
        <f t="shared" si="19"/>
        <v>1</v>
      </c>
      <c r="E254" s="5">
        <f t="shared" si="20"/>
        <v>0.2</v>
      </c>
      <c r="G254" s="4">
        <f t="shared" si="21"/>
        <v>0.0392156862745098</v>
      </c>
    </row>
    <row r="255" spans="1:7" ht="12.75">
      <c r="A255" s="2" t="s">
        <v>20</v>
      </c>
      <c r="B255" s="3">
        <v>0</v>
      </c>
      <c r="C255" s="3">
        <v>3</v>
      </c>
      <c r="D255" s="3">
        <f t="shared" si="19"/>
        <v>3</v>
      </c>
      <c r="E255" s="5" t="e">
        <f t="shared" si="20"/>
        <v>#DIV/0!</v>
      </c>
      <c r="G255" s="4">
        <f t="shared" si="21"/>
        <v>0.0196078431372549</v>
      </c>
    </row>
    <row r="256" spans="1:7" ht="12.75">
      <c r="A256" s="2" t="s">
        <v>21</v>
      </c>
      <c r="B256" s="3">
        <v>0</v>
      </c>
      <c r="C256" s="3">
        <v>1</v>
      </c>
      <c r="D256" s="3">
        <f t="shared" si="19"/>
        <v>1</v>
      </c>
      <c r="E256" s="5" t="e">
        <f t="shared" si="20"/>
        <v>#DIV/0!</v>
      </c>
      <c r="G256" s="4">
        <f t="shared" si="21"/>
        <v>0.006535947712418301</v>
      </c>
    </row>
    <row r="257" spans="1:7" ht="12.75">
      <c r="A257" s="2" t="s">
        <v>22</v>
      </c>
      <c r="B257" s="3">
        <v>1</v>
      </c>
      <c r="C257" s="3">
        <v>0</v>
      </c>
      <c r="D257" s="3">
        <f t="shared" si="19"/>
        <v>-1</v>
      </c>
      <c r="E257" s="5">
        <f t="shared" si="20"/>
        <v>-1</v>
      </c>
      <c r="G257" s="4">
        <f t="shared" si="21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9"/>
        <v>0</v>
      </c>
      <c r="E258" s="5" t="e">
        <f t="shared" si="20"/>
        <v>#DIV/0!</v>
      </c>
      <c r="G258" s="4">
        <f t="shared" si="21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9"/>
        <v>0</v>
      </c>
      <c r="E259" s="5" t="e">
        <f t="shared" si="20"/>
        <v>#DIV/0!</v>
      </c>
      <c r="G259" s="4">
        <f t="shared" si="21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9"/>
        <v>0</v>
      </c>
      <c r="E260" s="5" t="e">
        <f t="shared" si="20"/>
        <v>#DIV/0!</v>
      </c>
      <c r="G260" s="4">
        <f t="shared" si="21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2" ref="D261:D285">SUM(C261-B261)</f>
        <v>0</v>
      </c>
      <c r="E261" s="5" t="e">
        <f aca="true" t="shared" si="23" ref="E261:E285">IF(ISBLANK(B261),"",D261/B261)</f>
        <v>#DIV/0!</v>
      </c>
      <c r="G261" s="4">
        <f aca="true" t="shared" si="24" ref="G261:G285">SUM(C261/$C$287)</f>
        <v>0</v>
      </c>
    </row>
    <row r="262" spans="1:7" ht="12.75">
      <c r="A262" s="2" t="s">
        <v>50</v>
      </c>
      <c r="B262" s="3">
        <v>1</v>
      </c>
      <c r="C262" s="3">
        <v>0</v>
      </c>
      <c r="D262" s="3">
        <f t="shared" si="22"/>
        <v>-1</v>
      </c>
      <c r="E262" s="5">
        <f t="shared" si="23"/>
        <v>-1</v>
      </c>
      <c r="G262" s="4">
        <f t="shared" si="24"/>
        <v>0</v>
      </c>
    </row>
    <row r="263" spans="1:7" ht="12.75">
      <c r="A263" s="2" t="s">
        <v>49</v>
      </c>
      <c r="B263" s="3">
        <v>0</v>
      </c>
      <c r="C263" s="3">
        <v>5</v>
      </c>
      <c r="D263" s="3">
        <f t="shared" si="22"/>
        <v>5</v>
      </c>
      <c r="E263" s="5" t="e">
        <f t="shared" si="23"/>
        <v>#DIV/0!</v>
      </c>
      <c r="G263" s="4">
        <f t="shared" si="24"/>
        <v>0.032679738562091505</v>
      </c>
    </row>
    <row r="264" spans="1:10" ht="12.75">
      <c r="A264" s="2" t="s">
        <v>48</v>
      </c>
      <c r="B264" s="3">
        <v>9</v>
      </c>
      <c r="C264" s="3">
        <v>6</v>
      </c>
      <c r="D264" s="3">
        <f t="shared" si="22"/>
        <v>-3</v>
      </c>
      <c r="E264" s="5">
        <f t="shared" si="23"/>
        <v>-0.3333333333333333</v>
      </c>
      <c r="G264" s="4">
        <f t="shared" si="24"/>
        <v>0.0392156862745098</v>
      </c>
      <c r="J264"/>
    </row>
    <row r="265" spans="1:10" ht="12.75">
      <c r="A265" s="2" t="s">
        <v>47</v>
      </c>
      <c r="B265" s="3">
        <v>14</v>
      </c>
      <c r="C265" s="3">
        <v>14</v>
      </c>
      <c r="D265" s="3">
        <f t="shared" si="22"/>
        <v>0</v>
      </c>
      <c r="E265" s="5">
        <f t="shared" si="23"/>
        <v>0</v>
      </c>
      <c r="G265" s="4">
        <f t="shared" si="24"/>
        <v>0.0915032679738562</v>
      </c>
      <c r="J265"/>
    </row>
    <row r="266" spans="1:10" ht="12.75">
      <c r="A266" s="2" t="s">
        <v>46</v>
      </c>
      <c r="B266" s="3">
        <v>2</v>
      </c>
      <c r="C266" s="3">
        <v>7</v>
      </c>
      <c r="D266" s="3">
        <f t="shared" si="22"/>
        <v>5</v>
      </c>
      <c r="E266" s="5">
        <f t="shared" si="23"/>
        <v>2.5</v>
      </c>
      <c r="G266" s="4">
        <f t="shared" si="24"/>
        <v>0.0457516339869281</v>
      </c>
      <c r="J266"/>
    </row>
    <row r="267" spans="1:10" ht="12.75">
      <c r="A267" s="2" t="s">
        <v>45</v>
      </c>
      <c r="B267" s="3">
        <v>7</v>
      </c>
      <c r="C267" s="3">
        <v>10</v>
      </c>
      <c r="D267" s="3">
        <f t="shared" si="22"/>
        <v>3</v>
      </c>
      <c r="E267" s="5">
        <f t="shared" si="23"/>
        <v>0.42857142857142855</v>
      </c>
      <c r="G267" s="4">
        <f t="shared" si="24"/>
        <v>0.06535947712418301</v>
      </c>
      <c r="J267"/>
    </row>
    <row r="268" spans="1:10" ht="12.75">
      <c r="A268" s="2" t="s">
        <v>44</v>
      </c>
      <c r="B268" s="3">
        <v>24</v>
      </c>
      <c r="C268" s="3">
        <v>17</v>
      </c>
      <c r="D268" s="3">
        <f t="shared" si="22"/>
        <v>-7</v>
      </c>
      <c r="E268" s="5">
        <f t="shared" si="23"/>
        <v>-0.2916666666666667</v>
      </c>
      <c r="G268" s="4">
        <f t="shared" si="24"/>
        <v>0.1111111111111111</v>
      </c>
      <c r="J268"/>
    </row>
    <row r="269" spans="1:10" ht="12.75">
      <c r="A269" s="2" t="s">
        <v>43</v>
      </c>
      <c r="B269" s="3">
        <v>31</v>
      </c>
      <c r="C269" s="3">
        <v>24</v>
      </c>
      <c r="D269" s="3">
        <f t="shared" si="22"/>
        <v>-7</v>
      </c>
      <c r="E269" s="5">
        <f t="shared" si="23"/>
        <v>-0.22580645161290322</v>
      </c>
      <c r="G269" s="4">
        <f t="shared" si="24"/>
        <v>0.1568627450980392</v>
      </c>
      <c r="J269"/>
    </row>
    <row r="270" spans="1:10" ht="12.75">
      <c r="A270" s="2" t="s">
        <v>42</v>
      </c>
      <c r="B270" s="3">
        <v>1</v>
      </c>
      <c r="C270" s="3">
        <v>3</v>
      </c>
      <c r="D270" s="3">
        <f t="shared" si="22"/>
        <v>2</v>
      </c>
      <c r="E270" s="5">
        <f t="shared" si="23"/>
        <v>2</v>
      </c>
      <c r="G270" s="4">
        <f t="shared" si="24"/>
        <v>0.0196078431372549</v>
      </c>
      <c r="J270"/>
    </row>
    <row r="271" spans="1:10" ht="12.75">
      <c r="A271" s="2" t="s">
        <v>41</v>
      </c>
      <c r="B271" s="3">
        <v>9</v>
      </c>
      <c r="C271" s="3">
        <v>8</v>
      </c>
      <c r="D271" s="3">
        <f t="shared" si="22"/>
        <v>-1</v>
      </c>
      <c r="E271" s="5">
        <f t="shared" si="23"/>
        <v>-0.1111111111111111</v>
      </c>
      <c r="G271" s="4">
        <f t="shared" si="24"/>
        <v>0.05228758169934641</v>
      </c>
      <c r="J271"/>
    </row>
    <row r="272" spans="1:10" ht="12.75">
      <c r="A272" s="2" t="s">
        <v>40</v>
      </c>
      <c r="B272" s="3">
        <v>15</v>
      </c>
      <c r="C272" s="3">
        <v>4</v>
      </c>
      <c r="D272" s="3">
        <f t="shared" si="22"/>
        <v>-11</v>
      </c>
      <c r="E272" s="5">
        <f t="shared" si="23"/>
        <v>-0.7333333333333333</v>
      </c>
      <c r="G272" s="4">
        <f t="shared" si="24"/>
        <v>0.026143790849673203</v>
      </c>
      <c r="J272"/>
    </row>
    <row r="273" spans="1:7" ht="12.75">
      <c r="A273" s="2" t="s">
        <v>39</v>
      </c>
      <c r="B273" s="3">
        <v>8</v>
      </c>
      <c r="C273" s="3">
        <v>16</v>
      </c>
      <c r="D273" s="3">
        <f t="shared" si="22"/>
        <v>8</v>
      </c>
      <c r="E273" s="5">
        <f t="shared" si="23"/>
        <v>1</v>
      </c>
      <c r="G273" s="4">
        <f t="shared" si="24"/>
        <v>0.10457516339869281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2"/>
        <v>0</v>
      </c>
      <c r="E274" s="5" t="e">
        <f t="shared" si="23"/>
        <v>#DIV/0!</v>
      </c>
      <c r="G274" s="4">
        <f t="shared" si="24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2"/>
        <v>0</v>
      </c>
      <c r="E275" s="5" t="e">
        <f t="shared" si="23"/>
        <v>#DIV/0!</v>
      </c>
      <c r="G275" s="4">
        <f t="shared" si="24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2"/>
        <v>0</v>
      </c>
      <c r="E276" s="5" t="e">
        <f t="shared" si="23"/>
        <v>#DIV/0!</v>
      </c>
      <c r="G276" s="4">
        <f t="shared" si="24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2"/>
        <v>0</v>
      </c>
      <c r="E277" s="5" t="e">
        <f t="shared" si="23"/>
        <v>#DIV/0!</v>
      </c>
      <c r="G277" s="4">
        <f t="shared" si="24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2"/>
        <v>0</v>
      </c>
      <c r="E278" s="5" t="e">
        <f t="shared" si="23"/>
        <v>#DIV/0!</v>
      </c>
      <c r="G278" s="4">
        <f t="shared" si="24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2"/>
        <v>0</v>
      </c>
      <c r="E279" s="5" t="e">
        <f t="shared" si="23"/>
        <v>#DIV/0!</v>
      </c>
      <c r="G279" s="4">
        <f t="shared" si="24"/>
        <v>0</v>
      </c>
    </row>
    <row r="280" spans="1:7" ht="12.75">
      <c r="A280" s="2" t="s">
        <v>32</v>
      </c>
      <c r="B280" s="3">
        <v>1</v>
      </c>
      <c r="C280" s="3">
        <v>0</v>
      </c>
      <c r="D280" s="3">
        <f t="shared" si="22"/>
        <v>-1</v>
      </c>
      <c r="E280" s="5">
        <f t="shared" si="23"/>
        <v>-1</v>
      </c>
      <c r="G280" s="4">
        <f t="shared" si="24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2"/>
        <v>0</v>
      </c>
      <c r="E281" s="5" t="e">
        <f t="shared" si="23"/>
        <v>#DIV/0!</v>
      </c>
      <c r="G281" s="4">
        <f t="shared" si="24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2"/>
        <v>0</v>
      </c>
      <c r="E282" s="5" t="e">
        <f t="shared" si="23"/>
        <v>#DIV/0!</v>
      </c>
      <c r="G282" s="4">
        <f t="shared" si="24"/>
        <v>0</v>
      </c>
    </row>
    <row r="283" spans="1:7" ht="12.75">
      <c r="A283" s="2" t="s">
        <v>29</v>
      </c>
      <c r="B283" s="3">
        <v>1</v>
      </c>
      <c r="C283" s="3">
        <v>0</v>
      </c>
      <c r="D283" s="3">
        <f t="shared" si="22"/>
        <v>-1</v>
      </c>
      <c r="E283" s="5">
        <f t="shared" si="23"/>
        <v>-1</v>
      </c>
      <c r="G283" s="4">
        <f t="shared" si="24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2"/>
        <v>0</v>
      </c>
      <c r="E284" s="5" t="e">
        <f t="shared" si="23"/>
        <v>#DIV/0!</v>
      </c>
      <c r="G284" s="4">
        <f t="shared" si="24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2"/>
        <v>-1</v>
      </c>
      <c r="E285" s="5">
        <f t="shared" si="23"/>
        <v>-1</v>
      </c>
      <c r="G285" s="4">
        <f t="shared" si="24"/>
        <v>0</v>
      </c>
    </row>
    <row r="286" ht="12.75">
      <c r="G286" s="4"/>
    </row>
    <row r="287" spans="1:7" ht="12.75">
      <c r="A287" s="2" t="s">
        <v>26</v>
      </c>
      <c r="B287" s="3">
        <f>SUM(B229:B285)</f>
        <v>150</v>
      </c>
      <c r="C287" s="3">
        <f>SUM(C229:C285)</f>
        <v>153</v>
      </c>
      <c r="D287" s="3">
        <f>SUM(C287-B287)</f>
        <v>3</v>
      </c>
      <c r="E287" s="5">
        <f>SUM(D287/B287)</f>
        <v>0.02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68</v>
      </c>
      <c r="C294" s="6">
        <v>54</v>
      </c>
      <c r="D294" s="3">
        <f aca="true" t="shared" si="25" ref="D294:D314">SUM(C294-B294)</f>
        <v>-14</v>
      </c>
      <c r="E294" s="5">
        <f aca="true" t="shared" si="26" ref="E294:E314">IF(ISBLANK(B294),"",D294/B294)</f>
        <v>-0.20588235294117646</v>
      </c>
      <c r="G294" s="4">
        <f aca="true" t="shared" si="27" ref="G294:G314">SUM(C294/$C$316)</f>
        <v>0.0696774193548387</v>
      </c>
    </row>
    <row r="295" spans="1:7" ht="12.75">
      <c r="A295" s="2" t="s">
        <v>253</v>
      </c>
      <c r="B295" s="6">
        <v>31</v>
      </c>
      <c r="C295" s="6">
        <v>0</v>
      </c>
      <c r="D295" s="3">
        <f t="shared" si="25"/>
        <v>-31</v>
      </c>
      <c r="E295" s="5">
        <f t="shared" si="26"/>
        <v>-1</v>
      </c>
      <c r="G295" s="4">
        <f t="shared" si="27"/>
        <v>0</v>
      </c>
    </row>
    <row r="296" spans="1:7" ht="12.75">
      <c r="A296" s="2" t="s">
        <v>254</v>
      </c>
      <c r="B296" s="6">
        <v>140</v>
      </c>
      <c r="C296" s="31">
        <v>134</v>
      </c>
      <c r="D296" s="3">
        <f t="shared" si="25"/>
        <v>-6</v>
      </c>
      <c r="E296" s="5">
        <f t="shared" si="26"/>
        <v>-0.04285714285714286</v>
      </c>
      <c r="G296" s="4">
        <f t="shared" si="27"/>
        <v>0.17290322580645162</v>
      </c>
    </row>
    <row r="297" spans="1:7" ht="12.75">
      <c r="A297" s="2" t="s">
        <v>255</v>
      </c>
      <c r="B297" s="6">
        <v>137</v>
      </c>
      <c r="C297" s="6">
        <v>120</v>
      </c>
      <c r="D297" s="3">
        <f t="shared" si="25"/>
        <v>-17</v>
      </c>
      <c r="E297" s="5">
        <f t="shared" si="26"/>
        <v>-0.12408759124087591</v>
      </c>
      <c r="G297" s="4">
        <f t="shared" si="27"/>
        <v>0.15483870967741936</v>
      </c>
    </row>
    <row r="298" spans="1:7" ht="12.75">
      <c r="A298" s="2" t="s">
        <v>256</v>
      </c>
      <c r="B298" s="6">
        <v>87</v>
      </c>
      <c r="C298" s="6">
        <v>106</v>
      </c>
      <c r="D298" s="3">
        <f t="shared" si="25"/>
        <v>19</v>
      </c>
      <c r="E298" s="5">
        <f t="shared" si="26"/>
        <v>0.21839080459770116</v>
      </c>
      <c r="G298" s="4">
        <f t="shared" si="27"/>
        <v>0.1367741935483871</v>
      </c>
    </row>
    <row r="299" spans="1:7" ht="12.75">
      <c r="A299" s="2" t="s">
        <v>257</v>
      </c>
      <c r="B299" s="7">
        <v>189</v>
      </c>
      <c r="C299" s="6">
        <v>202</v>
      </c>
      <c r="D299" s="6">
        <f t="shared" si="25"/>
        <v>13</v>
      </c>
      <c r="E299" s="5">
        <f t="shared" si="26"/>
        <v>0.06878306878306878</v>
      </c>
      <c r="F299" s="8"/>
      <c r="G299" s="4">
        <f t="shared" si="27"/>
        <v>0.26064516129032256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5"/>
        <v>0</v>
      </c>
      <c r="E300" s="5" t="e">
        <f t="shared" si="26"/>
        <v>#DIV/0!</v>
      </c>
      <c r="F300" s="8"/>
      <c r="G300" s="4">
        <f t="shared" si="27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5"/>
        <v>0</v>
      </c>
      <c r="E301" s="5" t="e">
        <f t="shared" si="26"/>
        <v>#DIV/0!</v>
      </c>
      <c r="G301" s="4">
        <f t="shared" si="27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5"/>
        <v>0</v>
      </c>
      <c r="E302" s="5" t="e">
        <f t="shared" si="26"/>
        <v>#DIV/0!</v>
      </c>
      <c r="G302" s="4">
        <f t="shared" si="27"/>
        <v>0</v>
      </c>
    </row>
    <row r="303" spans="1:7" ht="12.75">
      <c r="A303" s="2" t="s">
        <v>87</v>
      </c>
      <c r="B303" s="3">
        <v>20</v>
      </c>
      <c r="C303" s="3">
        <v>22</v>
      </c>
      <c r="D303" s="6">
        <f t="shared" si="25"/>
        <v>2</v>
      </c>
      <c r="E303" s="5">
        <f t="shared" si="26"/>
        <v>0.1</v>
      </c>
      <c r="G303" s="4">
        <f t="shared" si="27"/>
        <v>0.02838709677419355</v>
      </c>
    </row>
    <row r="304" spans="1:7" ht="12.75">
      <c r="A304" s="2" t="s">
        <v>261</v>
      </c>
      <c r="B304" s="3">
        <v>11</v>
      </c>
      <c r="C304" s="3">
        <v>14</v>
      </c>
      <c r="D304" s="6">
        <f t="shared" si="25"/>
        <v>3</v>
      </c>
      <c r="E304" s="5">
        <f t="shared" si="26"/>
        <v>0.2727272727272727</v>
      </c>
      <c r="G304" s="4">
        <f t="shared" si="27"/>
        <v>0.01806451612903226</v>
      </c>
    </row>
    <row r="305" spans="1:7" ht="12.75">
      <c r="A305" s="2" t="s">
        <v>262</v>
      </c>
      <c r="B305" s="3">
        <v>21</v>
      </c>
      <c r="C305" s="3">
        <v>24</v>
      </c>
      <c r="D305" s="6">
        <f t="shared" si="25"/>
        <v>3</v>
      </c>
      <c r="E305" s="5">
        <f t="shared" si="26"/>
        <v>0.14285714285714285</v>
      </c>
      <c r="G305" s="4">
        <f t="shared" si="27"/>
        <v>0.03096774193548387</v>
      </c>
    </row>
    <row r="306" spans="1:7" ht="12.75">
      <c r="A306" s="2" t="s">
        <v>263</v>
      </c>
      <c r="B306" s="3">
        <v>11</v>
      </c>
      <c r="C306" s="3">
        <v>10</v>
      </c>
      <c r="D306" s="6">
        <f t="shared" si="25"/>
        <v>-1</v>
      </c>
      <c r="E306" s="5">
        <f t="shared" si="26"/>
        <v>-0.09090909090909091</v>
      </c>
      <c r="G306" s="4">
        <f t="shared" si="27"/>
        <v>0.012903225806451613</v>
      </c>
    </row>
    <row r="307" spans="1:7" ht="12.75">
      <c r="A307" s="2" t="s">
        <v>6</v>
      </c>
      <c r="B307" s="3">
        <v>3</v>
      </c>
      <c r="C307" s="3">
        <v>3</v>
      </c>
      <c r="D307" s="6">
        <f t="shared" si="25"/>
        <v>0</v>
      </c>
      <c r="E307" s="5">
        <f t="shared" si="26"/>
        <v>0</v>
      </c>
      <c r="G307" s="4">
        <f t="shared" si="27"/>
        <v>0.003870967741935484</v>
      </c>
    </row>
    <row r="308" spans="1:7" ht="12.75">
      <c r="A308" s="2" t="s">
        <v>7</v>
      </c>
      <c r="B308" s="3">
        <v>2</v>
      </c>
      <c r="C308" s="3">
        <v>2</v>
      </c>
      <c r="D308" s="6">
        <f t="shared" si="25"/>
        <v>0</v>
      </c>
      <c r="E308" s="5">
        <f t="shared" si="26"/>
        <v>0</v>
      </c>
      <c r="G308" s="4">
        <f t="shared" si="27"/>
        <v>0.0025806451612903226</v>
      </c>
    </row>
    <row r="309" spans="1:7" ht="12.75">
      <c r="A309" s="2" t="s">
        <v>3</v>
      </c>
      <c r="B309" s="3">
        <v>4</v>
      </c>
      <c r="C309" s="3">
        <v>3</v>
      </c>
      <c r="D309" s="6">
        <f t="shared" si="25"/>
        <v>-1</v>
      </c>
      <c r="E309" s="5">
        <f t="shared" si="26"/>
        <v>-0.25</v>
      </c>
      <c r="G309" s="4">
        <f t="shared" si="27"/>
        <v>0.003870967741935484</v>
      </c>
    </row>
    <row r="310" spans="1:7" ht="12.75">
      <c r="A310" s="2" t="s">
        <v>264</v>
      </c>
      <c r="B310" s="3">
        <v>2</v>
      </c>
      <c r="C310" s="3">
        <v>4</v>
      </c>
      <c r="D310" s="6">
        <f t="shared" si="25"/>
        <v>2</v>
      </c>
      <c r="E310" s="5">
        <f t="shared" si="26"/>
        <v>1</v>
      </c>
      <c r="G310" s="4">
        <f t="shared" si="27"/>
        <v>0.005161290322580645</v>
      </c>
    </row>
    <row r="311" spans="1:7" ht="12.75">
      <c r="A311" s="2" t="s">
        <v>265</v>
      </c>
      <c r="B311" s="3">
        <v>18</v>
      </c>
      <c r="C311" s="3">
        <v>15</v>
      </c>
      <c r="D311" s="6">
        <f t="shared" si="25"/>
        <v>-3</v>
      </c>
      <c r="E311" s="5">
        <f t="shared" si="26"/>
        <v>-0.16666666666666666</v>
      </c>
      <c r="G311" s="4">
        <f t="shared" si="27"/>
        <v>0.01935483870967742</v>
      </c>
    </row>
    <row r="312" spans="1:7" ht="12.75">
      <c r="A312" s="2" t="s">
        <v>266</v>
      </c>
      <c r="B312" s="3">
        <v>30</v>
      </c>
      <c r="C312" s="3">
        <v>34</v>
      </c>
      <c r="D312" s="6">
        <f t="shared" si="25"/>
        <v>4</v>
      </c>
      <c r="E312" s="5">
        <f t="shared" si="26"/>
        <v>0.13333333333333333</v>
      </c>
      <c r="G312" s="4">
        <f t="shared" si="27"/>
        <v>0.04387096774193548</v>
      </c>
    </row>
    <row r="313" spans="1:7" ht="12.75">
      <c r="A313" s="2" t="s">
        <v>267</v>
      </c>
      <c r="B313" s="3">
        <v>19</v>
      </c>
      <c r="C313" s="3">
        <v>16</v>
      </c>
      <c r="D313" s="6">
        <f t="shared" si="25"/>
        <v>-3</v>
      </c>
      <c r="E313" s="5">
        <f t="shared" si="26"/>
        <v>-0.15789473684210525</v>
      </c>
      <c r="G313" s="4">
        <f t="shared" si="27"/>
        <v>0.02064516129032258</v>
      </c>
    </row>
    <row r="314" spans="1:7" ht="12.75">
      <c r="A314" s="2" t="s">
        <v>268</v>
      </c>
      <c r="B314" s="3">
        <v>11</v>
      </c>
      <c r="C314" s="3">
        <v>12</v>
      </c>
      <c r="D314" s="6">
        <f t="shared" si="25"/>
        <v>1</v>
      </c>
      <c r="E314" s="5">
        <f t="shared" si="26"/>
        <v>0.09090909090909091</v>
      </c>
      <c r="G314" s="4">
        <f t="shared" si="27"/>
        <v>0.015483870967741935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683</v>
      </c>
      <c r="C316" s="3">
        <f>SUM(C294:C314)</f>
        <v>775</v>
      </c>
      <c r="D316" s="3">
        <f>SUM(C316-B316)</f>
        <v>92</v>
      </c>
      <c r="E316" s="5">
        <f>SUM(D316/B316)</f>
        <v>0.13469985358711567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77</v>
      </c>
      <c r="C323" s="6">
        <v>35</v>
      </c>
      <c r="D323" s="6">
        <f aca="true" t="shared" si="28" ref="D323:D340">SUM(C323-B323)</f>
        <v>-42</v>
      </c>
      <c r="E323" s="5">
        <f aca="true" t="shared" si="29" ref="E323:E340">IF(ISBLANK(B323),"",D323/B323)</f>
        <v>-0.5454545454545454</v>
      </c>
      <c r="G323" s="4">
        <f aca="true" t="shared" si="30" ref="G323:G340">SUM(C323/$C$342)</f>
        <v>0.06692160611854685</v>
      </c>
    </row>
    <row r="324" spans="1:7" ht="12.75">
      <c r="A324" s="2" t="s">
        <v>271</v>
      </c>
      <c r="B324" s="6">
        <v>20</v>
      </c>
      <c r="C324" s="6">
        <v>15</v>
      </c>
      <c r="D324" s="6">
        <f t="shared" si="28"/>
        <v>-5</v>
      </c>
      <c r="E324" s="5">
        <f t="shared" si="29"/>
        <v>-0.25</v>
      </c>
      <c r="G324" s="4">
        <f t="shared" si="30"/>
        <v>0.028680688336520075</v>
      </c>
    </row>
    <row r="325" spans="1:7" ht="12.75">
      <c r="A325" s="2" t="s">
        <v>272</v>
      </c>
      <c r="B325" s="6">
        <v>19</v>
      </c>
      <c r="C325" s="6">
        <v>29</v>
      </c>
      <c r="D325" s="6">
        <f t="shared" si="28"/>
        <v>10</v>
      </c>
      <c r="E325" s="5">
        <f t="shared" si="29"/>
        <v>0.5263157894736842</v>
      </c>
      <c r="G325" s="4">
        <f t="shared" si="30"/>
        <v>0.055449330783938815</v>
      </c>
    </row>
    <row r="326" spans="1:7" ht="12.75">
      <c r="A326" s="2" t="s">
        <v>273</v>
      </c>
      <c r="B326" s="6">
        <v>38</v>
      </c>
      <c r="C326" s="6">
        <v>55</v>
      </c>
      <c r="D326" s="6">
        <f t="shared" si="28"/>
        <v>17</v>
      </c>
      <c r="E326" s="5">
        <f t="shared" si="29"/>
        <v>0.4473684210526316</v>
      </c>
      <c r="G326" s="4">
        <f t="shared" si="30"/>
        <v>0.10516252390057361</v>
      </c>
    </row>
    <row r="327" spans="1:7" ht="12.75">
      <c r="A327" s="2" t="s">
        <v>274</v>
      </c>
      <c r="B327" s="6">
        <v>2</v>
      </c>
      <c r="C327" s="6">
        <v>12</v>
      </c>
      <c r="D327" s="6">
        <f t="shared" si="28"/>
        <v>10</v>
      </c>
      <c r="E327" s="5">
        <f t="shared" si="29"/>
        <v>5</v>
      </c>
      <c r="G327" s="4">
        <f t="shared" si="30"/>
        <v>0.022944550669216062</v>
      </c>
    </row>
    <row r="328" spans="1:7" ht="12.75">
      <c r="A328" s="2" t="s">
        <v>275</v>
      </c>
      <c r="B328" s="6">
        <v>171</v>
      </c>
      <c r="C328" s="6">
        <v>209</v>
      </c>
      <c r="D328" s="6">
        <f t="shared" si="28"/>
        <v>38</v>
      </c>
      <c r="E328" s="5">
        <f t="shared" si="29"/>
        <v>0.2222222222222222</v>
      </c>
      <c r="G328" s="4">
        <f t="shared" si="30"/>
        <v>0.39961759082217974</v>
      </c>
    </row>
    <row r="329" spans="1:7" ht="12.75">
      <c r="A329" s="2" t="s">
        <v>276</v>
      </c>
      <c r="B329" s="6">
        <v>19</v>
      </c>
      <c r="C329" s="6">
        <v>20</v>
      </c>
      <c r="D329" s="6">
        <f t="shared" si="28"/>
        <v>1</v>
      </c>
      <c r="E329" s="5">
        <f t="shared" si="29"/>
        <v>0.05263157894736842</v>
      </c>
      <c r="G329" s="4">
        <f t="shared" si="30"/>
        <v>0.03824091778202677</v>
      </c>
    </row>
    <row r="330" spans="1:7" ht="12.75">
      <c r="A330" s="2" t="s">
        <v>277</v>
      </c>
      <c r="B330" s="6">
        <v>3</v>
      </c>
      <c r="C330" s="6">
        <v>5</v>
      </c>
      <c r="D330" s="6">
        <f t="shared" si="28"/>
        <v>2</v>
      </c>
      <c r="E330" s="5">
        <f t="shared" si="29"/>
        <v>0.6666666666666666</v>
      </c>
      <c r="G330" s="4">
        <f t="shared" si="30"/>
        <v>0.009560229445506692</v>
      </c>
    </row>
    <row r="331" spans="1:7" ht="12.75">
      <c r="A331" s="2" t="s">
        <v>278</v>
      </c>
      <c r="B331" s="6">
        <v>70</v>
      </c>
      <c r="C331" s="6">
        <v>90</v>
      </c>
      <c r="D331" s="6">
        <f t="shared" si="28"/>
        <v>20</v>
      </c>
      <c r="E331" s="5">
        <f t="shared" si="29"/>
        <v>0.2857142857142857</v>
      </c>
      <c r="G331" s="4">
        <f t="shared" si="30"/>
        <v>0.17208413001912046</v>
      </c>
    </row>
    <row r="332" spans="1:7" ht="12.75">
      <c r="A332" s="2" t="s">
        <v>279</v>
      </c>
      <c r="B332" s="6">
        <v>40</v>
      </c>
      <c r="C332" s="6">
        <v>25</v>
      </c>
      <c r="D332" s="6">
        <f t="shared" si="28"/>
        <v>-15</v>
      </c>
      <c r="E332" s="5">
        <f t="shared" si="29"/>
        <v>-0.375</v>
      </c>
      <c r="G332" s="4">
        <f t="shared" si="30"/>
        <v>0.04780114722753346</v>
      </c>
    </row>
    <row r="333" spans="1:7" ht="12.75">
      <c r="A333" s="2" t="s">
        <v>280</v>
      </c>
      <c r="B333" s="6">
        <v>5</v>
      </c>
      <c r="C333" s="6">
        <v>1</v>
      </c>
      <c r="D333" s="6">
        <f t="shared" si="28"/>
        <v>-4</v>
      </c>
      <c r="E333" s="5">
        <f t="shared" si="29"/>
        <v>-0.8</v>
      </c>
      <c r="G333" s="4">
        <f t="shared" si="30"/>
        <v>0.0019120458891013384</v>
      </c>
    </row>
    <row r="334" spans="1:7" ht="12.75">
      <c r="A334" s="2" t="s">
        <v>281</v>
      </c>
      <c r="B334" s="6">
        <v>8</v>
      </c>
      <c r="C334" s="6">
        <v>5</v>
      </c>
      <c r="D334" s="6">
        <f t="shared" si="28"/>
        <v>-3</v>
      </c>
      <c r="E334" s="5">
        <f t="shared" si="29"/>
        <v>-0.375</v>
      </c>
      <c r="G334" s="4">
        <f t="shared" si="30"/>
        <v>0.009560229445506692</v>
      </c>
    </row>
    <row r="335" spans="1:7" ht="12.75">
      <c r="A335" s="2" t="s">
        <v>282</v>
      </c>
      <c r="B335" s="7">
        <v>2</v>
      </c>
      <c r="C335" s="6">
        <v>3</v>
      </c>
      <c r="D335" s="6">
        <f t="shared" si="28"/>
        <v>1</v>
      </c>
      <c r="E335" s="5">
        <f t="shared" si="29"/>
        <v>0.5</v>
      </c>
      <c r="F335" s="8"/>
      <c r="G335" s="4">
        <f t="shared" si="30"/>
        <v>0.0057361376673040155</v>
      </c>
    </row>
    <row r="336" spans="1:7" ht="12.75">
      <c r="A336" s="2" t="s">
        <v>283</v>
      </c>
      <c r="B336" s="7">
        <v>21</v>
      </c>
      <c r="C336" s="6">
        <v>13</v>
      </c>
      <c r="D336" s="6">
        <f t="shared" si="28"/>
        <v>-8</v>
      </c>
      <c r="E336" s="5">
        <f t="shared" si="29"/>
        <v>-0.38095238095238093</v>
      </c>
      <c r="F336" s="8"/>
      <c r="G336" s="4">
        <f t="shared" si="30"/>
        <v>0.0248565965583174</v>
      </c>
    </row>
    <row r="337" spans="1:7" ht="12.75">
      <c r="A337" s="2" t="s">
        <v>284</v>
      </c>
      <c r="B337" s="6">
        <v>4</v>
      </c>
      <c r="C337" s="6">
        <v>1</v>
      </c>
      <c r="D337" s="6">
        <f t="shared" si="28"/>
        <v>-3</v>
      </c>
      <c r="E337" s="5">
        <f t="shared" si="29"/>
        <v>-0.75</v>
      </c>
      <c r="G337" s="4">
        <f t="shared" si="30"/>
        <v>0.0019120458891013384</v>
      </c>
    </row>
    <row r="338" spans="1:7" ht="12.75">
      <c r="A338" s="2" t="s">
        <v>285</v>
      </c>
      <c r="B338" s="3">
        <v>0</v>
      </c>
      <c r="C338" s="3">
        <v>1</v>
      </c>
      <c r="D338" s="6">
        <f t="shared" si="28"/>
        <v>1</v>
      </c>
      <c r="E338" s="5" t="e">
        <f t="shared" si="29"/>
        <v>#DIV/0!</v>
      </c>
      <c r="G338" s="4">
        <f t="shared" si="30"/>
        <v>0.0019120458891013384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8"/>
        <v>0</v>
      </c>
      <c r="E339" s="5" t="e">
        <f t="shared" si="29"/>
        <v>#DIV/0!</v>
      </c>
      <c r="G339" s="4">
        <f t="shared" si="30"/>
        <v>0</v>
      </c>
    </row>
    <row r="340" spans="1:7" ht="12.75">
      <c r="A340" s="2" t="s">
        <v>1</v>
      </c>
      <c r="B340" s="3">
        <v>1</v>
      </c>
      <c r="C340" s="3">
        <v>4</v>
      </c>
      <c r="D340" s="6">
        <f t="shared" si="28"/>
        <v>3</v>
      </c>
      <c r="E340" s="5">
        <f t="shared" si="29"/>
        <v>3</v>
      </c>
      <c r="G340" s="4">
        <f t="shared" si="30"/>
        <v>0.0076481835564053535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500</v>
      </c>
      <c r="C342" s="3">
        <f>SUM(C323:C340)</f>
        <v>523</v>
      </c>
      <c r="D342" s="3">
        <f>SUM(C342-B342)</f>
        <v>23</v>
      </c>
      <c r="E342" s="5">
        <f>SUM(D342/B342)</f>
        <v>0.046</v>
      </c>
      <c r="G342" s="4">
        <f>SUM(G323:G340)</f>
        <v>1</v>
      </c>
    </row>
    <row r="344" spans="1:3" ht="12.75">
      <c r="A344" s="16" t="s">
        <v>110</v>
      </c>
      <c r="B344" s="16"/>
      <c r="C344" s="16"/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226</v>
      </c>
      <c r="B349" s="35">
        <v>1098</v>
      </c>
      <c r="C349" s="36">
        <v>1037</v>
      </c>
      <c r="D349" s="6">
        <f aca="true" t="shared" si="31" ref="D349:D358">SUM(C349-B349)</f>
        <v>-61</v>
      </c>
      <c r="E349" s="5">
        <f aca="true" t="shared" si="32" ref="E349:E358">IF(ISBLANK(B349),"",D349/B349)</f>
        <v>-0.05555555555555555</v>
      </c>
      <c r="G349" s="4">
        <f aca="true" t="shared" si="33" ref="G349:G358">SUM(C349/$C$362)</f>
        <v>0.19228629705173372</v>
      </c>
    </row>
    <row r="350" spans="1:7" ht="12.75">
      <c r="A350" s="2" t="s">
        <v>309</v>
      </c>
      <c r="B350" s="36">
        <v>1017</v>
      </c>
      <c r="C350" s="36">
        <v>984</v>
      </c>
      <c r="D350" s="6">
        <f t="shared" si="31"/>
        <v>-33</v>
      </c>
      <c r="E350" s="5">
        <f t="shared" si="32"/>
        <v>-0.032448377581120944</v>
      </c>
      <c r="G350" s="4">
        <f t="shared" si="33"/>
        <v>0.18245874281475988</v>
      </c>
    </row>
    <row r="351" spans="1:7" ht="12.75">
      <c r="A351" s="2" t="s">
        <v>227</v>
      </c>
      <c r="B351" s="36">
        <v>877</v>
      </c>
      <c r="C351" s="36">
        <v>847</v>
      </c>
      <c r="D351" s="6">
        <f t="shared" si="31"/>
        <v>-30</v>
      </c>
      <c r="E351" s="5">
        <f t="shared" si="32"/>
        <v>-0.03420752565564424</v>
      </c>
      <c r="G351" s="4">
        <f t="shared" si="33"/>
        <v>0.15705544223994067</v>
      </c>
    </row>
    <row r="352" spans="1:7" ht="12.75">
      <c r="A352" s="2" t="s">
        <v>310</v>
      </c>
      <c r="B352" s="36">
        <v>702</v>
      </c>
      <c r="C352" s="36">
        <v>671</v>
      </c>
      <c r="D352" s="6">
        <f t="shared" si="31"/>
        <v>-31</v>
      </c>
      <c r="E352" s="5">
        <f t="shared" si="32"/>
        <v>-0.04415954415954416</v>
      </c>
      <c r="G352" s="4">
        <f t="shared" si="33"/>
        <v>0.12442054515112183</v>
      </c>
    </row>
    <row r="353" spans="1:7" ht="12.75">
      <c r="A353" s="2" t="s">
        <v>214</v>
      </c>
      <c r="B353" s="36">
        <v>623</v>
      </c>
      <c r="C353" s="36">
        <v>525</v>
      </c>
      <c r="D353" s="6">
        <f t="shared" si="31"/>
        <v>-98</v>
      </c>
      <c r="E353" s="5">
        <f t="shared" si="32"/>
        <v>-0.15730337078651685</v>
      </c>
      <c r="G353" s="4">
        <f t="shared" si="33"/>
        <v>0.09734841461153347</v>
      </c>
    </row>
    <row r="354" spans="1:7" ht="12.75">
      <c r="A354" s="2" t="s">
        <v>223</v>
      </c>
      <c r="B354" s="36">
        <v>308</v>
      </c>
      <c r="C354" s="36">
        <v>350</v>
      </c>
      <c r="D354" s="6">
        <f t="shared" si="31"/>
        <v>42</v>
      </c>
      <c r="E354" s="5">
        <f t="shared" si="32"/>
        <v>0.13636363636363635</v>
      </c>
      <c r="G354" s="4">
        <f t="shared" si="33"/>
        <v>0.06489894307435565</v>
      </c>
    </row>
    <row r="355" spans="1:7" ht="12.75">
      <c r="A355" s="2" t="s">
        <v>221</v>
      </c>
      <c r="B355" s="36">
        <v>272</v>
      </c>
      <c r="C355" s="36">
        <v>283</v>
      </c>
      <c r="D355" s="6">
        <f t="shared" si="31"/>
        <v>11</v>
      </c>
      <c r="E355" s="5">
        <f t="shared" si="32"/>
        <v>0.04044117647058824</v>
      </c>
      <c r="G355" s="4">
        <f t="shared" si="33"/>
        <v>0.05247543111440756</v>
      </c>
    </row>
    <row r="356" spans="1:7" ht="12.75">
      <c r="A356" s="2" t="s">
        <v>225</v>
      </c>
      <c r="B356" s="36">
        <v>259</v>
      </c>
      <c r="C356" s="36">
        <v>264</v>
      </c>
      <c r="D356" s="6">
        <f t="shared" si="31"/>
        <v>5</v>
      </c>
      <c r="E356" s="5">
        <f t="shared" si="32"/>
        <v>0.019305019305019305</v>
      </c>
      <c r="G356" s="4">
        <f t="shared" si="33"/>
        <v>0.048952345633228256</v>
      </c>
    </row>
    <row r="357" spans="1:7" ht="12.75">
      <c r="A357" s="2" t="s">
        <v>220</v>
      </c>
      <c r="B357" s="36">
        <v>242</v>
      </c>
      <c r="C357" s="36">
        <v>220</v>
      </c>
      <c r="D357" s="6">
        <f t="shared" si="31"/>
        <v>-22</v>
      </c>
      <c r="E357" s="5">
        <f t="shared" si="32"/>
        <v>-0.09090909090909091</v>
      </c>
      <c r="G357" s="4">
        <f t="shared" si="33"/>
        <v>0.040793621361023547</v>
      </c>
    </row>
    <row r="358" spans="1:7" ht="12.75">
      <c r="A358" s="2" t="s">
        <v>216</v>
      </c>
      <c r="B358" s="36">
        <v>233</v>
      </c>
      <c r="C358" s="36">
        <v>212</v>
      </c>
      <c r="D358" s="6">
        <f t="shared" si="31"/>
        <v>-21</v>
      </c>
      <c r="E358" s="5">
        <f t="shared" si="32"/>
        <v>-0.09012875536480687</v>
      </c>
      <c r="G358" s="4">
        <f t="shared" si="33"/>
        <v>0.03931021694789542</v>
      </c>
    </row>
    <row r="359" spans="2:7" ht="12.75">
      <c r="B359" s="36"/>
      <c r="C359" s="6"/>
      <c r="D359" s="6"/>
      <c r="E359" s="5"/>
      <c r="G359" s="4"/>
    </row>
    <row r="360" spans="4:7" ht="12.75">
      <c r="D360" s="6"/>
      <c r="E360" s="5"/>
      <c r="G360" s="4"/>
    </row>
    <row r="361" spans="3:7" ht="12.75">
      <c r="C361" s="5"/>
      <c r="D361" s="5"/>
      <c r="E361" s="5"/>
      <c r="G361" s="4"/>
    </row>
    <row r="362" spans="1:7" ht="12.75">
      <c r="A362" s="2" t="s">
        <v>26</v>
      </c>
      <c r="B362" s="3">
        <f>SUM(B349:B361)</f>
        <v>5631</v>
      </c>
      <c r="C362" s="3">
        <f>SUM(C349:C361)</f>
        <v>5393</v>
      </c>
      <c r="D362" s="3">
        <f>SUM(C362-B362)</f>
        <v>-238</v>
      </c>
      <c r="E362" s="5">
        <f>SUM(D362/B362)</f>
        <v>-0.04226602734860593</v>
      </c>
      <c r="G362" s="4">
        <f>SUM(G349:G358)</f>
        <v>1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>
        <v>5411410</v>
      </c>
      <c r="B371" s="29" t="s">
        <v>107</v>
      </c>
      <c r="E371" s="2"/>
      <c r="F371" s="1"/>
      <c r="G371"/>
      <c r="I371" s="32"/>
      <c r="J371"/>
    </row>
    <row r="372" spans="1:7" ht="12.75">
      <c r="A372" s="33">
        <v>5432410</v>
      </c>
      <c r="B372" s="29" t="s">
        <v>109</v>
      </c>
      <c r="E372" s="2"/>
      <c r="F372" s="1"/>
      <c r="G372"/>
    </row>
    <row r="373" spans="1:10" ht="12.75">
      <c r="A373" s="33">
        <v>5411200</v>
      </c>
      <c r="B373" s="29" t="s">
        <v>227</v>
      </c>
      <c r="E373" s="2"/>
      <c r="F373" s="1"/>
      <c r="G373"/>
      <c r="I373" s="32"/>
      <c r="J373"/>
    </row>
    <row r="374" spans="1:10" ht="12.75">
      <c r="A374" s="33">
        <v>5413002</v>
      </c>
      <c r="B374" s="29" t="s">
        <v>108</v>
      </c>
      <c r="E374" s="2"/>
      <c r="F374" s="1"/>
      <c r="G374"/>
      <c r="I374" s="32"/>
      <c r="J374"/>
    </row>
    <row r="375" spans="1:7" ht="12.75">
      <c r="A375" s="33">
        <v>5414300</v>
      </c>
      <c r="B375" s="29" t="s">
        <v>214</v>
      </c>
      <c r="D375" s="2"/>
      <c r="E375" s="1"/>
      <c r="F375"/>
      <c r="G375"/>
    </row>
    <row r="376" spans="1:7" ht="12.75">
      <c r="A376" s="33">
        <v>5411110</v>
      </c>
      <c r="B376" s="29" t="s">
        <v>221</v>
      </c>
      <c r="D376" s="2"/>
      <c r="E376" s="1"/>
      <c r="F376"/>
      <c r="G376"/>
    </row>
    <row r="377" spans="1:7" ht="12.75">
      <c r="A377" s="33">
        <v>5411320</v>
      </c>
      <c r="B377" s="29" t="s">
        <v>223</v>
      </c>
      <c r="D377" s="2"/>
      <c r="E377" s="1"/>
      <c r="F377"/>
      <c r="G377"/>
    </row>
    <row r="378" spans="1:2" ht="12.75">
      <c r="A378" s="33">
        <v>5411700</v>
      </c>
      <c r="B378" s="20" t="s">
        <v>219</v>
      </c>
    </row>
    <row r="379" spans="1:7" ht="12.75">
      <c r="A379" s="33">
        <v>5411130</v>
      </c>
      <c r="B379" s="20" t="s">
        <v>217</v>
      </c>
      <c r="E379" s="2"/>
      <c r="F379" s="1"/>
      <c r="G379"/>
    </row>
    <row r="380" spans="1:7" ht="12.75">
      <c r="A380" s="33">
        <v>5423202</v>
      </c>
      <c r="B380" s="37" t="s">
        <v>122</v>
      </c>
      <c r="E380" s="2"/>
      <c r="F380" s="1"/>
      <c r="G380"/>
    </row>
    <row r="381" spans="1:2" ht="12.75">
      <c r="A381" s="33">
        <v>5411710</v>
      </c>
      <c r="B381" s="20" t="s">
        <v>238</v>
      </c>
    </row>
    <row r="382" spans="1:2" ht="12.75">
      <c r="A382" s="33">
        <v>5411720</v>
      </c>
      <c r="B382" s="20" t="s">
        <v>239</v>
      </c>
    </row>
    <row r="383" spans="1:2" ht="12.75">
      <c r="A383" s="33">
        <v>5411010</v>
      </c>
      <c r="B383" s="37" t="s">
        <v>225</v>
      </c>
    </row>
    <row r="384" spans="1:2" ht="12.75">
      <c r="A384" s="33">
        <v>5423100</v>
      </c>
      <c r="B384" s="20" t="s">
        <v>215</v>
      </c>
    </row>
    <row r="385" spans="1:2" ht="12.75">
      <c r="A385" s="33">
        <v>5413001</v>
      </c>
      <c r="B385" s="20" t="s">
        <v>224</v>
      </c>
    </row>
    <row r="386" spans="1:2" ht="12.75">
      <c r="A386" s="33">
        <v>5411340</v>
      </c>
      <c r="B386" s="20" t="s">
        <v>51</v>
      </c>
    </row>
    <row r="387" spans="1:10" ht="12.75">
      <c r="A387" s="39">
        <v>5423300</v>
      </c>
      <c r="B387" t="s">
        <v>220</v>
      </c>
      <c r="C387"/>
      <c r="D387"/>
      <c r="E387"/>
      <c r="F387"/>
      <c r="G387"/>
      <c r="J387"/>
    </row>
  </sheetData>
  <sheetProtection/>
  <conditionalFormatting sqref="D4:D16 D39:D49 D51:D60 D1:D2 D18:D32 D34:D37 D62:D73 D75:D85 D87:D99 D155:D182 D124:D149 D151:D153 D228:D291 D293:D320 D101:D109 D322:D346 D366:D65536 D364 D348:D362 D111:D121 D184:D206 D208:D22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7"/>
  <sheetViews>
    <sheetView zoomScalePageLayoutView="0" workbookViewId="0" topLeftCell="A1">
      <selection activeCell="E339" sqref="E339"/>
    </sheetView>
  </sheetViews>
  <sheetFormatPr defaultColWidth="9.140625" defaultRowHeight="12.75"/>
  <cols>
    <col min="1" max="1" width="38.57421875" style="2" customWidth="1"/>
    <col min="2" max="2" width="9.8515625" style="3" customWidth="1"/>
    <col min="3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54</v>
      </c>
    </row>
    <row r="2" spans="1:19" ht="12.75">
      <c r="A2" s="3" t="s">
        <v>83</v>
      </c>
      <c r="B2" s="14">
        <v>40179</v>
      </c>
      <c r="C2" s="14">
        <v>40544</v>
      </c>
      <c r="G2" s="13" t="s">
        <v>82</v>
      </c>
      <c r="Q2" t="s">
        <v>55</v>
      </c>
      <c r="R2" t="s">
        <v>56</v>
      </c>
      <c r="S2" t="s">
        <v>57</v>
      </c>
    </row>
    <row r="3" spans="1:19" ht="12.75">
      <c r="A3" s="27" t="s">
        <v>24</v>
      </c>
      <c r="B3" s="12" t="s">
        <v>312</v>
      </c>
      <c r="C3" s="12">
        <v>40908</v>
      </c>
      <c r="D3" s="11" t="s">
        <v>80</v>
      </c>
      <c r="E3" s="11" t="s">
        <v>79</v>
      </c>
      <c r="F3" s="8"/>
      <c r="G3" s="10" t="s">
        <v>78</v>
      </c>
      <c r="S3" t="s">
        <v>25</v>
      </c>
    </row>
    <row r="4" spans="1:19" ht="12.75">
      <c r="A4" s="26"/>
      <c r="S4" t="s">
        <v>222</v>
      </c>
    </row>
    <row r="5" spans="1:19" ht="12.75">
      <c r="A5" s="41" t="s">
        <v>228</v>
      </c>
      <c r="B5" s="7">
        <v>224</v>
      </c>
      <c r="C5" s="3">
        <v>263</v>
      </c>
      <c r="D5" s="3">
        <f aca="true" t="shared" si="0" ref="D5:D10">SUM(C5-B5)</f>
        <v>39</v>
      </c>
      <c r="E5" s="5">
        <f aca="true" t="shared" si="1" ref="E5:E10">IF(ISBLANK(B5),"",D5/B5)</f>
        <v>0.17410714285714285</v>
      </c>
      <c r="G5" s="1">
        <f aca="true" t="shared" si="2" ref="G5:G10">SUM(C5/$C$12)</f>
        <v>0.04961328051311074</v>
      </c>
      <c r="S5" t="s">
        <v>58</v>
      </c>
    </row>
    <row r="6" spans="1:7" ht="12.75">
      <c r="A6" s="41" t="s">
        <v>212</v>
      </c>
      <c r="B6" s="7">
        <v>316</v>
      </c>
      <c r="C6" s="3">
        <v>272</v>
      </c>
      <c r="D6" s="3">
        <f t="shared" si="0"/>
        <v>-44</v>
      </c>
      <c r="E6" s="5">
        <f t="shared" si="1"/>
        <v>-0.13924050632911392</v>
      </c>
      <c r="G6" s="1">
        <f t="shared" si="2"/>
        <v>0.05131107338238068</v>
      </c>
    </row>
    <row r="7" spans="1:7" ht="12.75">
      <c r="A7" s="41" t="s">
        <v>229</v>
      </c>
      <c r="B7" s="7">
        <v>2937</v>
      </c>
      <c r="C7" s="3">
        <v>2783</v>
      </c>
      <c r="D7" s="3">
        <f t="shared" si="0"/>
        <v>-154</v>
      </c>
      <c r="E7" s="5">
        <f t="shared" si="1"/>
        <v>-0.052434456928838954</v>
      </c>
      <c r="G7" s="1">
        <f t="shared" si="2"/>
        <v>0.5249952839086964</v>
      </c>
    </row>
    <row r="8" spans="1:7" ht="12.75">
      <c r="A8" s="41" t="s">
        <v>96</v>
      </c>
      <c r="B8" s="7">
        <v>852</v>
      </c>
      <c r="C8" s="3">
        <v>708</v>
      </c>
      <c r="D8" s="3">
        <f t="shared" si="0"/>
        <v>-144</v>
      </c>
      <c r="E8" s="5">
        <f t="shared" si="1"/>
        <v>-0.16901408450704225</v>
      </c>
      <c r="G8" s="1">
        <f t="shared" si="2"/>
        <v>0.13355970571590267</v>
      </c>
    </row>
    <row r="9" spans="1:7" ht="12.75">
      <c r="A9" s="41" t="s">
        <v>213</v>
      </c>
      <c r="B9" s="7">
        <v>373</v>
      </c>
      <c r="C9" s="3">
        <v>387</v>
      </c>
      <c r="D9" s="3">
        <f t="shared" si="0"/>
        <v>14</v>
      </c>
      <c r="E9" s="5">
        <f t="shared" si="1"/>
        <v>0.03753351206434316</v>
      </c>
      <c r="G9" s="1">
        <f t="shared" si="2"/>
        <v>0.0730050933786078</v>
      </c>
    </row>
    <row r="10" spans="1:7" ht="12.75">
      <c r="A10" s="41" t="s">
        <v>244</v>
      </c>
      <c r="B10" s="7">
        <v>767</v>
      </c>
      <c r="C10" s="3">
        <v>888</v>
      </c>
      <c r="D10" s="3">
        <f t="shared" si="0"/>
        <v>121</v>
      </c>
      <c r="E10" s="5">
        <f t="shared" si="1"/>
        <v>0.1577574967405476</v>
      </c>
      <c r="G10" s="1">
        <f t="shared" si="2"/>
        <v>0.16751556310130164</v>
      </c>
    </row>
    <row r="11" spans="1:5" ht="12.75">
      <c r="A11" s="42"/>
      <c r="B11" s="6"/>
      <c r="E11" s="2"/>
    </row>
    <row r="12" spans="1:7" ht="12.75">
      <c r="A12" s="40" t="s">
        <v>26</v>
      </c>
      <c r="B12" s="3">
        <f>SUM(B5:B10)</f>
        <v>5469</v>
      </c>
      <c r="C12" s="3">
        <f>SUM(C5:C10)</f>
        <v>5301</v>
      </c>
      <c r="D12" s="3">
        <f>SUM(C12-B12)</f>
        <v>-168</v>
      </c>
      <c r="E12" s="5">
        <f>IF(ISBLANK(B12),"",D12/B12)</f>
        <v>-0.030718595721338452</v>
      </c>
      <c r="G12" s="1">
        <f>SUM(G5:G10)</f>
        <v>1</v>
      </c>
    </row>
    <row r="14" ht="12.75">
      <c r="A14" s="34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 t="str">
        <f>$B$3</f>
        <v>2010-12-32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111</v>
      </c>
      <c r="B19" s="7">
        <v>485</v>
      </c>
      <c r="C19" s="6">
        <v>513</v>
      </c>
      <c r="D19" s="3">
        <f aca="true" t="shared" si="3" ref="D19:D30">SUM(C19-B19)</f>
        <v>28</v>
      </c>
      <c r="E19" s="5">
        <f>IF(ISBLANK(B19),"",D19/B19)</f>
        <v>0.0577319587628866</v>
      </c>
      <c r="G19" s="17">
        <f aca="true" t="shared" si="4" ref="G19:G30">SUM(C19/$C$32)</f>
        <v>0.0967741935483871</v>
      </c>
    </row>
    <row r="20" spans="1:7" ht="12.75">
      <c r="A20" s="6" t="s">
        <v>112</v>
      </c>
      <c r="B20" s="7">
        <v>337</v>
      </c>
      <c r="C20" s="6">
        <v>439</v>
      </c>
      <c r="D20" s="3">
        <f t="shared" si="3"/>
        <v>102</v>
      </c>
      <c r="E20" s="5">
        <f>IF(ISBLANK(B20),"",D20/B20)</f>
        <v>0.3026706231454006</v>
      </c>
      <c r="G20" s="17">
        <f t="shared" si="4"/>
        <v>0.0828145632899453</v>
      </c>
    </row>
    <row r="21" spans="1:7" ht="12.75">
      <c r="A21" s="6" t="s">
        <v>113</v>
      </c>
      <c r="B21" s="7">
        <v>452</v>
      </c>
      <c r="C21" s="6">
        <v>384</v>
      </c>
      <c r="D21" s="3">
        <f t="shared" si="3"/>
        <v>-68</v>
      </c>
      <c r="E21" s="5">
        <f>IF(ISBLANK(B21),"",D21/B21)</f>
        <v>-0.1504424778761062</v>
      </c>
      <c r="G21" s="17">
        <f t="shared" si="4"/>
        <v>0.0724391624221845</v>
      </c>
    </row>
    <row r="22" spans="1:7" ht="12.75">
      <c r="A22" s="6" t="s">
        <v>114</v>
      </c>
      <c r="B22" s="7">
        <v>431</v>
      </c>
      <c r="C22" s="6">
        <v>504</v>
      </c>
      <c r="D22" s="3">
        <f t="shared" si="3"/>
        <v>73</v>
      </c>
      <c r="E22" s="5">
        <f>IF(ISBLANK(B22),"",D22/B22)</f>
        <v>0.16937354988399073</v>
      </c>
      <c r="G22" s="17">
        <f t="shared" si="4"/>
        <v>0.09507640067911714</v>
      </c>
    </row>
    <row r="23" spans="1:7" ht="12.75">
      <c r="A23" s="6" t="s">
        <v>202</v>
      </c>
      <c r="B23" s="7">
        <v>485</v>
      </c>
      <c r="C23" s="6">
        <v>487</v>
      </c>
      <c r="D23" s="3">
        <f t="shared" si="3"/>
        <v>2</v>
      </c>
      <c r="E23" s="5">
        <f>IF(ISBLANK(B23),"",D23/B23)</f>
        <v>0.004123711340206186</v>
      </c>
      <c r="G23" s="17">
        <f t="shared" si="4"/>
        <v>0.09186945859271836</v>
      </c>
    </row>
    <row r="24" spans="1:7" ht="12.75">
      <c r="A24" s="6" t="s">
        <v>115</v>
      </c>
      <c r="B24" s="7">
        <v>463</v>
      </c>
      <c r="C24" s="6">
        <v>447</v>
      </c>
      <c r="D24" s="3">
        <f t="shared" si="3"/>
        <v>-16</v>
      </c>
      <c r="E24" s="5">
        <f aca="true" t="shared" si="5" ref="E24:E30">IF(ISBLANK(B24),"",D24/B24)</f>
        <v>-0.03455723542116631</v>
      </c>
      <c r="G24" s="17">
        <f t="shared" si="4"/>
        <v>0.08432371250707414</v>
      </c>
    </row>
    <row r="25" spans="1:7" ht="12.75">
      <c r="A25" s="6" t="s">
        <v>116</v>
      </c>
      <c r="B25" s="7">
        <v>494</v>
      </c>
      <c r="C25" s="6">
        <v>379</v>
      </c>
      <c r="D25" s="3">
        <f t="shared" si="3"/>
        <v>-115</v>
      </c>
      <c r="E25" s="5">
        <f t="shared" si="5"/>
        <v>-0.23279352226720648</v>
      </c>
      <c r="G25" s="17">
        <f t="shared" si="4"/>
        <v>0.07149594416147896</v>
      </c>
    </row>
    <row r="26" spans="1:7" ht="12.75">
      <c r="A26" s="6" t="s">
        <v>117</v>
      </c>
      <c r="B26" s="7">
        <v>443</v>
      </c>
      <c r="C26" s="6">
        <v>442</v>
      </c>
      <c r="D26" s="3">
        <f t="shared" si="3"/>
        <v>-1</v>
      </c>
      <c r="E26" s="5">
        <f t="shared" si="5"/>
        <v>-0.002257336343115124</v>
      </c>
      <c r="G26" s="17">
        <f t="shared" si="4"/>
        <v>0.0833804942463686</v>
      </c>
    </row>
    <row r="27" spans="1:7" ht="12.75">
      <c r="A27" s="6" t="s">
        <v>118</v>
      </c>
      <c r="B27" s="7">
        <v>438</v>
      </c>
      <c r="C27" s="6">
        <v>466</v>
      </c>
      <c r="D27" s="3">
        <f t="shared" si="3"/>
        <v>28</v>
      </c>
      <c r="E27" s="5">
        <f t="shared" si="5"/>
        <v>0.0639269406392694</v>
      </c>
      <c r="G27" s="17">
        <f t="shared" si="4"/>
        <v>0.08790794189775514</v>
      </c>
    </row>
    <row r="28" spans="1:7" ht="12.75">
      <c r="A28" s="6" t="s">
        <v>119</v>
      </c>
      <c r="B28" s="7">
        <v>459</v>
      </c>
      <c r="C28" s="6">
        <v>422</v>
      </c>
      <c r="D28" s="3">
        <f t="shared" si="3"/>
        <v>-37</v>
      </c>
      <c r="E28" s="5">
        <f t="shared" si="5"/>
        <v>-0.08061002178649238</v>
      </c>
      <c r="G28" s="17">
        <f t="shared" si="4"/>
        <v>0.0796076212035465</v>
      </c>
    </row>
    <row r="29" spans="1:7" ht="12.75">
      <c r="A29" s="6" t="s">
        <v>120</v>
      </c>
      <c r="B29" s="7">
        <v>605</v>
      </c>
      <c r="C29" s="6">
        <v>406</v>
      </c>
      <c r="D29" s="3">
        <f t="shared" si="3"/>
        <v>-199</v>
      </c>
      <c r="E29" s="5">
        <f t="shared" si="5"/>
        <v>-0.32892561983471075</v>
      </c>
      <c r="G29" s="17">
        <f t="shared" si="4"/>
        <v>0.07658932276928881</v>
      </c>
    </row>
    <row r="30" spans="1:7" ht="12.75">
      <c r="A30" s="6" t="s">
        <v>121</v>
      </c>
      <c r="B30" s="7">
        <v>377</v>
      </c>
      <c r="C30" s="6">
        <v>412</v>
      </c>
      <c r="D30" s="3">
        <f t="shared" si="3"/>
        <v>35</v>
      </c>
      <c r="E30" s="5">
        <f t="shared" si="5"/>
        <v>0.09283819628647215</v>
      </c>
      <c r="G30" s="17">
        <f t="shared" si="4"/>
        <v>0.07772118468213544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26</v>
      </c>
      <c r="B32" s="3">
        <f>SUM(B19:B30)</f>
        <v>5469</v>
      </c>
      <c r="C32" s="3">
        <f>SUM(C19:C30)</f>
        <v>5301</v>
      </c>
      <c r="D32" s="3">
        <f>SUM(C32-B32)</f>
        <v>-168</v>
      </c>
      <c r="E32" s="5">
        <f>SUM(D32/B32)</f>
        <v>-0.030718595721338452</v>
      </c>
      <c r="G32" s="17">
        <f>SUM(G19:G30)</f>
        <v>0.9999999999999999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 t="str">
        <f>$B$3</f>
        <v>2010-12-32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11</v>
      </c>
      <c r="C40" s="3">
        <v>10</v>
      </c>
      <c r="D40" s="3">
        <f>SUM(C40-B40)</f>
        <v>-1</v>
      </c>
      <c r="E40" s="5">
        <f aca="true" t="shared" si="6" ref="E40:E45">IF(ISBLANK(B40),"",D40/B40)</f>
        <v>-0.09090909090909091</v>
      </c>
      <c r="G40" s="17">
        <f>SUM(C40/$C$45)</f>
        <v>0.11235955056179775</v>
      </c>
    </row>
    <row r="41" spans="1:7" ht="12.75">
      <c r="A41" s="2" t="s">
        <v>191</v>
      </c>
      <c r="B41" s="3">
        <v>7</v>
      </c>
      <c r="C41" s="3">
        <v>13</v>
      </c>
      <c r="D41" s="3">
        <f>SUM(C41-B41)</f>
        <v>6</v>
      </c>
      <c r="E41" s="5">
        <f t="shared" si="6"/>
        <v>0.8571428571428571</v>
      </c>
      <c r="G41" s="17">
        <f>SUM(C41/$C$45)</f>
        <v>0.14606741573033707</v>
      </c>
    </row>
    <row r="42" spans="1:7" ht="12.75">
      <c r="A42" s="2" t="s">
        <v>190</v>
      </c>
      <c r="B42" s="3">
        <v>49</v>
      </c>
      <c r="C42" s="3">
        <v>45</v>
      </c>
      <c r="D42" s="3">
        <f>SUM(C42-B42)</f>
        <v>-4</v>
      </c>
      <c r="E42" s="5">
        <f t="shared" si="6"/>
        <v>-0.08163265306122448</v>
      </c>
      <c r="G42" s="17">
        <f>SUM(C42/$C$45)</f>
        <v>0.5056179775280899</v>
      </c>
    </row>
    <row r="43" spans="1:7" ht="12.75">
      <c r="A43" s="2" t="s">
        <v>189</v>
      </c>
      <c r="B43" s="3">
        <v>26</v>
      </c>
      <c r="C43" s="3">
        <v>21</v>
      </c>
      <c r="D43" s="3">
        <f>SUM(C43-B43)</f>
        <v>-5</v>
      </c>
      <c r="E43" s="5">
        <f t="shared" si="6"/>
        <v>-0.19230769230769232</v>
      </c>
      <c r="G43" s="17">
        <f>SUM(C43/$C$45)</f>
        <v>0.23595505617977527</v>
      </c>
    </row>
    <row r="44" spans="5:7" ht="12.75">
      <c r="E44" s="2"/>
      <c r="G44" s="17"/>
    </row>
    <row r="45" spans="1:7" ht="12.75">
      <c r="A45" s="2" t="s">
        <v>26</v>
      </c>
      <c r="B45" s="3">
        <f>SUM(B40:B43)</f>
        <v>93</v>
      </c>
      <c r="C45" s="3">
        <f>SUM(C40:C43)</f>
        <v>89</v>
      </c>
      <c r="D45" s="3">
        <f>SUM(C45-B45)</f>
        <v>-4</v>
      </c>
      <c r="E45" s="5">
        <f t="shared" si="6"/>
        <v>-0.043010752688172046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 t="str">
        <f>$B$3</f>
        <v>2010-12-32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78</v>
      </c>
      <c r="C52" s="3">
        <v>116</v>
      </c>
      <c r="D52" s="3">
        <f>SUM(C52-B52)</f>
        <v>38</v>
      </c>
      <c r="E52" s="5">
        <f>IF(ISBLANK(B52),"",D52/B52)</f>
        <v>0.48717948717948717</v>
      </c>
      <c r="G52" s="17">
        <f>SUM(C52/$C$55)</f>
        <v>0.9747899159663865</v>
      </c>
    </row>
    <row r="53" spans="1:7" ht="12.75">
      <c r="A53" s="2" t="s">
        <v>185</v>
      </c>
      <c r="B53" s="3">
        <v>4</v>
      </c>
      <c r="C53" s="3">
        <v>3</v>
      </c>
      <c r="D53" s="3">
        <f>SUM(C53-B53)</f>
        <v>-1</v>
      </c>
      <c r="E53" s="5">
        <f>IF(ISBLANK(B53),"",D53/B53)</f>
        <v>-0.25</v>
      </c>
      <c r="G53" s="17">
        <f>SUM(C53/$C$55)</f>
        <v>0.025210084033613446</v>
      </c>
    </row>
    <row r="54" spans="5:7" ht="12.75">
      <c r="E54" s="2"/>
      <c r="G54" s="17"/>
    </row>
    <row r="55" spans="1:7" ht="12.75">
      <c r="A55" s="2" t="s">
        <v>26</v>
      </c>
      <c r="B55" s="3">
        <f>SUM(B52:B53)</f>
        <v>82</v>
      </c>
      <c r="C55" s="3">
        <f>SUM(C52:C53)</f>
        <v>119</v>
      </c>
      <c r="D55" s="3">
        <f>SUM(C55-B55)</f>
        <v>37</v>
      </c>
      <c r="E55" s="5">
        <f>IF(ISBLANK(B55),"",D55/B55)</f>
        <v>0.45121951219512196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 t="str">
        <f>$B$3</f>
        <v>2010-12-32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15</v>
      </c>
      <c r="C63" s="3">
        <v>14</v>
      </c>
      <c r="D63" s="3">
        <f>SUM(C63-B63)</f>
        <v>-1</v>
      </c>
      <c r="E63" s="5">
        <f aca="true" t="shared" si="7" ref="E63:E68">IF(ISBLANK(B63),"",D63/B63)</f>
        <v>-0.06666666666666667</v>
      </c>
      <c r="G63" s="17">
        <f>SUM(C63/$C$68)</f>
        <v>0.027944111776447105</v>
      </c>
    </row>
    <row r="64" spans="1:7" ht="12.75">
      <c r="A64" s="2" t="s">
        <v>231</v>
      </c>
      <c r="B64" s="3">
        <v>74</v>
      </c>
      <c r="C64" s="3">
        <v>35</v>
      </c>
      <c r="D64" s="3">
        <f>SUM(C64-B64)</f>
        <v>-39</v>
      </c>
      <c r="E64" s="5">
        <f t="shared" si="7"/>
        <v>-0.527027027027027</v>
      </c>
      <c r="G64" s="17">
        <f>SUM(C64/$C$68)</f>
        <v>0.06986027944111776</v>
      </c>
    </row>
    <row r="65" spans="1:7" ht="12.75">
      <c r="A65" s="2" t="s">
        <v>182</v>
      </c>
      <c r="B65" s="3">
        <v>363</v>
      </c>
      <c r="C65" s="3">
        <v>298</v>
      </c>
      <c r="D65" s="3">
        <f>SUM(C65-B65)</f>
        <v>-65</v>
      </c>
      <c r="E65" s="5">
        <f t="shared" si="7"/>
        <v>-0.1790633608815427</v>
      </c>
      <c r="G65" s="17">
        <f>SUM(C65/$C$68)</f>
        <v>0.5948103792415169</v>
      </c>
    </row>
    <row r="66" spans="1:7" ht="12.75">
      <c r="A66" s="2" t="s">
        <v>181</v>
      </c>
      <c r="B66" s="3">
        <v>136</v>
      </c>
      <c r="C66" s="3">
        <v>154</v>
      </c>
      <c r="D66" s="3">
        <f>SUM(C66-B66)</f>
        <v>18</v>
      </c>
      <c r="E66" s="5">
        <f t="shared" si="7"/>
        <v>0.1323529411764706</v>
      </c>
      <c r="G66" s="17">
        <f>SUM(C66/$C$68)</f>
        <v>0.3073852295409182</v>
      </c>
    </row>
    <row r="67" spans="5:7" ht="12.75">
      <c r="E67" s="2"/>
      <c r="G67" s="17"/>
    </row>
    <row r="68" spans="1:7" ht="12.75">
      <c r="A68" s="2" t="s">
        <v>26</v>
      </c>
      <c r="B68" s="3">
        <f>SUM(B63:B66)</f>
        <v>588</v>
      </c>
      <c r="C68" s="3">
        <f>SUM(C63:C66)</f>
        <v>501</v>
      </c>
      <c r="D68" s="3">
        <f>SUM(C68-B68)</f>
        <v>-87</v>
      </c>
      <c r="E68" s="5">
        <f t="shared" si="7"/>
        <v>-0.14795918367346939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 t="str">
        <f>$B$3</f>
        <v>2010-12-32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7</v>
      </c>
      <c r="C76" s="3">
        <v>22</v>
      </c>
      <c r="D76" s="3">
        <f>SUM(C76-B76)</f>
        <v>15</v>
      </c>
      <c r="E76" s="5">
        <f>IF(ISBLANK(B76),"",D76/B76)</f>
        <v>2.142857142857143</v>
      </c>
      <c r="G76" s="17">
        <f>SUM(C76/$C$80)</f>
        <v>0.1286549707602339</v>
      </c>
    </row>
    <row r="77" spans="1:7" ht="12.75">
      <c r="A77" s="2" t="s">
        <v>177</v>
      </c>
      <c r="B77" s="3">
        <v>13</v>
      </c>
      <c r="C77" s="3">
        <v>23</v>
      </c>
      <c r="D77" s="3">
        <f>SUM(C77-B77)</f>
        <v>10</v>
      </c>
      <c r="E77" s="5">
        <f>IF(ISBLANK(B77),"",D77/B77)</f>
        <v>0.7692307692307693</v>
      </c>
      <c r="G77" s="17">
        <f>SUM(C77/$C$80)</f>
        <v>0.13450292397660818</v>
      </c>
    </row>
    <row r="78" spans="1:7" ht="12.75">
      <c r="A78" s="2" t="s">
        <v>176</v>
      </c>
      <c r="B78" s="3">
        <v>90</v>
      </c>
      <c r="C78" s="3">
        <v>126</v>
      </c>
      <c r="D78" s="3">
        <f>SUM(C78-B78)</f>
        <v>36</v>
      </c>
      <c r="E78" s="5">
        <f>IF(ISBLANK(B78),"",D78/B78)</f>
        <v>0.4</v>
      </c>
      <c r="G78" s="17">
        <f>SUM(C78/$C$80)</f>
        <v>0.7368421052631579</v>
      </c>
    </row>
    <row r="79" spans="5:7" ht="12.75">
      <c r="E79" s="2"/>
      <c r="G79" s="17"/>
    </row>
    <row r="80" spans="1:7" ht="12.75">
      <c r="A80" s="2" t="s">
        <v>26</v>
      </c>
      <c r="B80" s="3">
        <f>SUM(B76:B78)</f>
        <v>110</v>
      </c>
      <c r="C80" s="3">
        <f>SUM(C76:C78)</f>
        <v>171</v>
      </c>
      <c r="D80" s="3">
        <f>SUM(C80-B80)</f>
        <v>61</v>
      </c>
      <c r="E80" s="5">
        <f>IF(ISBLANK(B80),"",D80/B80)</f>
        <v>0.5545454545454546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 t="str">
        <f>$B$3</f>
        <v>2010-12-32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136</v>
      </c>
      <c r="C88" s="3">
        <v>154</v>
      </c>
      <c r="D88" s="3">
        <f>SUM(C88-B88)</f>
        <v>18</v>
      </c>
      <c r="E88" s="5">
        <f aca="true" t="shared" si="8" ref="E88:E94">IF(ISBLANK(B88),"",D88/B88)</f>
        <v>0.1323529411764706</v>
      </c>
      <c r="G88" s="17">
        <f>SUM(C88/$C$94)</f>
        <v>0.6039215686274509</v>
      </c>
    </row>
    <row r="89" spans="1:7" ht="12.75">
      <c r="A89" s="2" t="s">
        <v>172</v>
      </c>
      <c r="B89" s="3">
        <v>8</v>
      </c>
      <c r="C89" s="3">
        <v>15</v>
      </c>
      <c r="D89" s="3">
        <f>SUM(C89-B89)</f>
        <v>7</v>
      </c>
      <c r="E89" s="5">
        <f t="shared" si="8"/>
        <v>0.875</v>
      </c>
      <c r="G89" s="17">
        <f>SUM(C89/$C$94)</f>
        <v>0.058823529411764705</v>
      </c>
    </row>
    <row r="90" spans="1:7" ht="12.75">
      <c r="A90" s="2" t="s">
        <v>171</v>
      </c>
      <c r="B90" s="3">
        <v>92</v>
      </c>
      <c r="C90" s="3">
        <v>70</v>
      </c>
      <c r="D90" s="3">
        <f>SUM(C90-B90)</f>
        <v>-22</v>
      </c>
      <c r="E90" s="5">
        <f t="shared" si="8"/>
        <v>-0.2391304347826087</v>
      </c>
      <c r="G90" s="17">
        <f>SUM(C90/$C$94)</f>
        <v>0.27450980392156865</v>
      </c>
    </row>
    <row r="91" spans="1:7" ht="12.75">
      <c r="A91" s="2" t="s">
        <v>170</v>
      </c>
      <c r="B91" s="3">
        <v>16</v>
      </c>
      <c r="C91" s="3">
        <v>15</v>
      </c>
      <c r="D91" s="3">
        <f>SUM(C91-B91)</f>
        <v>-1</v>
      </c>
      <c r="E91" s="5">
        <f t="shared" si="8"/>
        <v>-0.0625</v>
      </c>
      <c r="G91" s="17">
        <f>SUM(C91/$C$94)</f>
        <v>0.058823529411764705</v>
      </c>
    </row>
    <row r="92" spans="1:7" ht="12.75">
      <c r="A92" s="2" t="s">
        <v>169</v>
      </c>
      <c r="C92" s="3">
        <v>1</v>
      </c>
      <c r="D92" s="3">
        <f>SUM(C92-B92)</f>
        <v>1</v>
      </c>
      <c r="E92" s="5">
        <f t="shared" si="8"/>
      </c>
      <c r="G92" s="17">
        <f>SUM(C92/$C$94)</f>
        <v>0.00392156862745098</v>
      </c>
    </row>
    <row r="93" spans="5:7" ht="12.75">
      <c r="E93" s="5">
        <f t="shared" si="8"/>
      </c>
      <c r="G93" s="17"/>
    </row>
    <row r="94" spans="1:7" ht="12.75">
      <c r="A94" s="2" t="s">
        <v>26</v>
      </c>
      <c r="B94" s="3">
        <f>SUM(B88:B92)</f>
        <v>252</v>
      </c>
      <c r="C94" s="3">
        <f>SUM(C88:C92)</f>
        <v>255</v>
      </c>
      <c r="D94" s="3">
        <f>SUM(C94-B94)</f>
        <v>3</v>
      </c>
      <c r="E94" s="5">
        <f t="shared" si="8"/>
        <v>0.011904761904761904</v>
      </c>
      <c r="G94" s="17">
        <f>SUM(G88:G92)</f>
        <v>1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 t="str">
        <f>$B$3</f>
        <v>2010-12-32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24</v>
      </c>
      <c r="C102" s="3">
        <v>36</v>
      </c>
      <c r="D102" s="3">
        <f>SUM(C102-B102)</f>
        <v>12</v>
      </c>
      <c r="E102" s="5">
        <f>IF(ISBLANK(B102),"",D102/B102)</f>
        <v>0.5</v>
      </c>
      <c r="G102" s="17">
        <f>SUM(C102/$C$105)</f>
        <v>0.07017543859649122</v>
      </c>
    </row>
    <row r="103" spans="1:7" ht="12.75">
      <c r="A103" s="2" t="s">
        <v>165</v>
      </c>
      <c r="B103" s="3">
        <v>589</v>
      </c>
      <c r="C103" s="3">
        <v>477</v>
      </c>
      <c r="D103" s="3">
        <f>SUM(C103-B103)</f>
        <v>-112</v>
      </c>
      <c r="E103" s="5">
        <f>IF(ISBLANK(B103),"",D103/B103)</f>
        <v>-0.19015280135823429</v>
      </c>
      <c r="G103" s="17">
        <f>SUM(C103/$C$105)</f>
        <v>0.9298245614035088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613</v>
      </c>
      <c r="C105" s="3">
        <f>SUM(C102:C103)</f>
        <v>513</v>
      </c>
      <c r="D105" s="3">
        <f>SUM(C105-B105)</f>
        <v>-100</v>
      </c>
      <c r="E105" s="5">
        <f>IF(ISBLANK(B105),"",D105/B105)</f>
        <v>-0.1631321370309951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$B$2</f>
        <v>40179</v>
      </c>
      <c r="C109" s="14">
        <f>$C$2</f>
        <v>40544</v>
      </c>
      <c r="G109" s="13" t="s">
        <v>82</v>
      </c>
    </row>
    <row r="110" spans="1:7" ht="12.75">
      <c r="A110" s="11" t="s">
        <v>163</v>
      </c>
      <c r="B110" s="19" t="str">
        <f>$B$3</f>
        <v>2010-12-32</v>
      </c>
      <c r="C110" s="19">
        <f>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8</v>
      </c>
      <c r="C112" s="3">
        <v>15</v>
      </c>
      <c r="D112" s="3">
        <f>SUM(C112-B112)</f>
        <v>7</v>
      </c>
      <c r="E112" s="5">
        <f>IF(ISBLANK(B112),"",D112/B112)</f>
        <v>0.875</v>
      </c>
      <c r="G112" s="17">
        <f>SUM(C112/$C$117)</f>
        <v>0.5555555555555556</v>
      </c>
    </row>
    <row r="113" spans="1:7" ht="12.75">
      <c r="A113" s="2" t="s">
        <v>234</v>
      </c>
      <c r="B113" s="3">
        <v>2</v>
      </c>
      <c r="C113" s="3">
        <v>3</v>
      </c>
      <c r="D113" s="3">
        <f>SUM(C113-B113)</f>
        <v>1</v>
      </c>
      <c r="E113" s="5">
        <f>IF(ISBLANK(B113),"",D113/B113)</f>
        <v>0.5</v>
      </c>
      <c r="G113" s="17">
        <f>SUM(C113/$C$117)</f>
        <v>0.1111111111111111</v>
      </c>
    </row>
    <row r="114" spans="1:7" ht="12.75">
      <c r="A114" s="2" t="s">
        <v>235</v>
      </c>
      <c r="B114" s="3">
        <v>3</v>
      </c>
      <c r="C114" s="3">
        <v>9</v>
      </c>
      <c r="D114" s="3">
        <f>SUM(C114-B114)</f>
        <v>6</v>
      </c>
      <c r="E114" s="5">
        <f>IF(ISBLANK(B114),"",D114/B114)</f>
        <v>2</v>
      </c>
      <c r="G114" s="17">
        <f>SUM(C114/$C$117)</f>
        <v>0.3333333333333333</v>
      </c>
    </row>
    <row r="115" spans="1:7" ht="12.75">
      <c r="A115" s="2" t="s">
        <v>236</v>
      </c>
      <c r="C115" s="3">
        <v>0</v>
      </c>
      <c r="D115" s="3">
        <f>SUM(C115-B115)</f>
        <v>0</v>
      </c>
      <c r="E115" s="5">
        <f>IF(ISBLANK(B115),"",D115/B115)</f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13</v>
      </c>
      <c r="C117" s="3">
        <f>SUM(C112:C115)</f>
        <v>27</v>
      </c>
      <c r="D117" s="3">
        <f>SUM(C117-B117)</f>
        <v>14</v>
      </c>
      <c r="E117" s="5">
        <f>IF(ISBLANK(B117),"",D117/B117)</f>
        <v>1.0769230769230769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 t="str">
        <f>$B$3</f>
        <v>2010-12-32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4</v>
      </c>
      <c r="C124" s="2">
        <v>6</v>
      </c>
      <c r="D124" s="3">
        <f aca="true" t="shared" si="9" ref="D124:D147">SUM(C124-B124)</f>
        <v>2</v>
      </c>
      <c r="E124" s="5">
        <f aca="true" t="shared" si="10" ref="E124:E147">IF(ISBLANK(B124),"",D124/B124)</f>
        <v>0.5</v>
      </c>
      <c r="G124" s="17">
        <f aca="true" t="shared" si="11" ref="G124:G147">SUM(C124/$C$149)</f>
        <v>0.08571428571428572</v>
      </c>
    </row>
    <row r="125" spans="1:7" ht="12.75">
      <c r="A125" s="2" t="s">
        <v>91</v>
      </c>
      <c r="B125" s="3">
        <v>4</v>
      </c>
      <c r="C125" s="2">
        <v>6</v>
      </c>
      <c r="D125" s="3">
        <f t="shared" si="9"/>
        <v>2</v>
      </c>
      <c r="E125" s="5">
        <f t="shared" si="10"/>
        <v>0.5</v>
      </c>
      <c r="G125" s="17">
        <f t="shared" si="11"/>
        <v>0.08571428571428572</v>
      </c>
    </row>
    <row r="126" spans="1:7" ht="12.75">
      <c r="A126" s="2" t="s">
        <v>136</v>
      </c>
      <c r="B126" s="3">
        <v>27</v>
      </c>
      <c r="C126" s="2">
        <v>24</v>
      </c>
      <c r="D126" s="3">
        <f t="shared" si="9"/>
        <v>-3</v>
      </c>
      <c r="E126" s="5">
        <f t="shared" si="10"/>
        <v>-0.1111111111111111</v>
      </c>
      <c r="G126" s="17">
        <f t="shared" si="11"/>
        <v>0.34285714285714286</v>
      </c>
    </row>
    <row r="127" spans="1:7" ht="12.75">
      <c r="A127" s="2" t="s">
        <v>162</v>
      </c>
      <c r="B127" s="3">
        <v>7</v>
      </c>
      <c r="C127" s="2">
        <v>9</v>
      </c>
      <c r="D127" s="3">
        <f t="shared" si="9"/>
        <v>2</v>
      </c>
      <c r="E127" s="5">
        <f t="shared" si="10"/>
        <v>0.2857142857142857</v>
      </c>
      <c r="G127" s="17">
        <f t="shared" si="11"/>
        <v>0.12857142857142856</v>
      </c>
    </row>
    <row r="128" spans="1:7" ht="12.75">
      <c r="A128" s="2" t="s">
        <v>161</v>
      </c>
      <c r="C128" s="2">
        <v>0</v>
      </c>
      <c r="D128" s="3">
        <f t="shared" si="9"/>
        <v>0</v>
      </c>
      <c r="E128" s="5">
        <f t="shared" si="10"/>
      </c>
      <c r="G128" s="17">
        <f t="shared" si="11"/>
        <v>0</v>
      </c>
    </row>
    <row r="129" spans="1:7" ht="12.75">
      <c r="A129" s="2" t="s">
        <v>89</v>
      </c>
      <c r="C129" s="2">
        <v>0</v>
      </c>
      <c r="D129" s="3">
        <f t="shared" si="9"/>
        <v>0</v>
      </c>
      <c r="E129" s="5">
        <f t="shared" si="10"/>
      </c>
      <c r="G129" s="17">
        <f t="shared" si="11"/>
        <v>0</v>
      </c>
    </row>
    <row r="130" spans="1:7" ht="12.75">
      <c r="A130" s="2" t="s">
        <v>132</v>
      </c>
      <c r="B130" s="3">
        <v>2</v>
      </c>
      <c r="C130" s="2">
        <v>4</v>
      </c>
      <c r="D130" s="3">
        <f t="shared" si="9"/>
        <v>2</v>
      </c>
      <c r="E130" s="5">
        <f t="shared" si="10"/>
        <v>1</v>
      </c>
      <c r="G130" s="17">
        <f t="shared" si="11"/>
        <v>0.05714285714285714</v>
      </c>
    </row>
    <row r="131" spans="1:7" ht="12.75">
      <c r="A131" s="2" t="s">
        <v>160</v>
      </c>
      <c r="B131" s="3">
        <v>1</v>
      </c>
      <c r="C131" s="2">
        <v>3</v>
      </c>
      <c r="D131" s="3">
        <f t="shared" si="9"/>
        <v>2</v>
      </c>
      <c r="E131" s="5">
        <f t="shared" si="10"/>
        <v>2</v>
      </c>
      <c r="G131" s="17">
        <f t="shared" si="11"/>
        <v>0.04285714285714286</v>
      </c>
    </row>
    <row r="132" spans="1:7" ht="12.75">
      <c r="A132" s="2" t="s">
        <v>159</v>
      </c>
      <c r="C132" s="2">
        <v>0</v>
      </c>
      <c r="D132" s="3">
        <f t="shared" si="9"/>
        <v>0</v>
      </c>
      <c r="E132" s="5">
        <f t="shared" si="10"/>
      </c>
      <c r="G132" s="17">
        <f t="shared" si="11"/>
        <v>0</v>
      </c>
    </row>
    <row r="133" spans="1:7" ht="12.75">
      <c r="A133" s="2" t="s">
        <v>46</v>
      </c>
      <c r="C133" s="2">
        <v>2</v>
      </c>
      <c r="D133" s="3">
        <f t="shared" si="9"/>
        <v>2</v>
      </c>
      <c r="E133" s="5">
        <f t="shared" si="10"/>
      </c>
      <c r="G133" s="17">
        <f t="shared" si="11"/>
        <v>0.02857142857142857</v>
      </c>
    </row>
    <row r="134" spans="1:7" ht="12.75">
      <c r="A134" s="2" t="s">
        <v>158</v>
      </c>
      <c r="B134" s="3">
        <v>4</v>
      </c>
      <c r="C134" s="3">
        <v>2</v>
      </c>
      <c r="D134" s="3">
        <f t="shared" si="9"/>
        <v>-2</v>
      </c>
      <c r="E134" s="5">
        <f t="shared" si="10"/>
        <v>-0.5</v>
      </c>
      <c r="G134" s="17">
        <f t="shared" si="11"/>
        <v>0.02857142857142857</v>
      </c>
    </row>
    <row r="135" spans="1:7" ht="12.75">
      <c r="A135" s="2" t="s">
        <v>45</v>
      </c>
      <c r="B135" s="3">
        <v>1</v>
      </c>
      <c r="C135" s="3">
        <v>4</v>
      </c>
      <c r="D135" s="3">
        <f t="shared" si="9"/>
        <v>3</v>
      </c>
      <c r="E135" s="5">
        <f t="shared" si="10"/>
        <v>3</v>
      </c>
      <c r="G135" s="17">
        <f t="shared" si="11"/>
        <v>0.05714285714285714</v>
      </c>
    </row>
    <row r="136" spans="1:7" ht="12.75">
      <c r="A136" s="2" t="s">
        <v>129</v>
      </c>
      <c r="B136" s="3">
        <v>1</v>
      </c>
      <c r="C136" s="3">
        <v>0</v>
      </c>
      <c r="D136" s="3">
        <f t="shared" si="9"/>
        <v>-1</v>
      </c>
      <c r="E136" s="5">
        <f t="shared" si="10"/>
        <v>-1</v>
      </c>
      <c r="G136" s="17">
        <f t="shared" si="11"/>
        <v>0</v>
      </c>
    </row>
    <row r="137" spans="1:7" ht="12.75">
      <c r="A137" s="2" t="s">
        <v>42</v>
      </c>
      <c r="C137" s="3">
        <v>3</v>
      </c>
      <c r="D137" s="3">
        <f t="shared" si="9"/>
        <v>3</v>
      </c>
      <c r="E137" s="5">
        <f t="shared" si="10"/>
      </c>
      <c r="G137" s="17">
        <f t="shared" si="11"/>
        <v>0.04285714285714286</v>
      </c>
    </row>
    <row r="138" spans="1:7" ht="12.75">
      <c r="A138" s="2" t="s">
        <v>128</v>
      </c>
      <c r="B138" s="3">
        <v>13</v>
      </c>
      <c r="C138" s="3">
        <v>6</v>
      </c>
      <c r="D138" s="3">
        <f t="shared" si="9"/>
        <v>-7</v>
      </c>
      <c r="E138" s="5">
        <f t="shared" si="10"/>
        <v>-0.5384615384615384</v>
      </c>
      <c r="G138" s="17">
        <f t="shared" si="11"/>
        <v>0.08571428571428572</v>
      </c>
    </row>
    <row r="139" spans="1:7" ht="12.75">
      <c r="A139" s="2" t="s">
        <v>41</v>
      </c>
      <c r="B139" s="3">
        <v>1</v>
      </c>
      <c r="C139" s="3">
        <v>1</v>
      </c>
      <c r="D139" s="3">
        <f t="shared" si="9"/>
        <v>0</v>
      </c>
      <c r="E139" s="5">
        <f t="shared" si="10"/>
        <v>0</v>
      </c>
      <c r="G139" s="17">
        <f t="shared" si="11"/>
        <v>0.014285714285714285</v>
      </c>
    </row>
    <row r="140" spans="1:7" ht="12.75">
      <c r="A140" s="2" t="s">
        <v>247</v>
      </c>
      <c r="C140" s="3">
        <v>0</v>
      </c>
      <c r="D140" s="3">
        <f t="shared" si="9"/>
        <v>0</v>
      </c>
      <c r="E140" s="5">
        <f t="shared" si="10"/>
      </c>
      <c r="G140" s="17">
        <f t="shared" si="11"/>
        <v>0</v>
      </c>
    </row>
    <row r="141" spans="1:7" ht="12.75">
      <c r="A141" s="2" t="s">
        <v>34</v>
      </c>
      <c r="C141" s="3">
        <v>0</v>
      </c>
      <c r="D141" s="3">
        <f t="shared" si="9"/>
        <v>0</v>
      </c>
      <c r="E141" s="5">
        <f t="shared" si="10"/>
      </c>
      <c r="G141" s="17">
        <f t="shared" si="11"/>
        <v>0</v>
      </c>
    </row>
    <row r="142" spans="1:7" ht="12.75">
      <c r="A142" s="2" t="s">
        <v>248</v>
      </c>
      <c r="C142" s="3">
        <v>0</v>
      </c>
      <c r="D142" s="3">
        <f t="shared" si="9"/>
        <v>0</v>
      </c>
      <c r="E142" s="5">
        <f t="shared" si="10"/>
      </c>
      <c r="G142" s="17">
        <f t="shared" si="11"/>
        <v>0</v>
      </c>
    </row>
    <row r="143" spans="1:7" ht="12.75">
      <c r="A143" s="2" t="s">
        <v>33</v>
      </c>
      <c r="C143" s="3">
        <v>0</v>
      </c>
      <c r="D143" s="3">
        <f t="shared" si="9"/>
        <v>0</v>
      </c>
      <c r="E143" s="5">
        <f t="shared" si="10"/>
      </c>
      <c r="G143" s="17">
        <f t="shared" si="11"/>
        <v>0</v>
      </c>
    </row>
    <row r="144" spans="1:7" ht="12.75">
      <c r="A144" s="2" t="s">
        <v>125</v>
      </c>
      <c r="C144" s="3">
        <v>0</v>
      </c>
      <c r="D144" s="3">
        <f t="shared" si="9"/>
        <v>0</v>
      </c>
      <c r="E144" s="5">
        <f t="shared" si="10"/>
      </c>
      <c r="G144" s="17">
        <f t="shared" si="11"/>
        <v>0</v>
      </c>
    </row>
    <row r="145" spans="1:7" ht="12.75">
      <c r="A145" s="2" t="s">
        <v>30</v>
      </c>
      <c r="C145" s="3">
        <v>0</v>
      </c>
      <c r="D145" s="3">
        <f t="shared" si="9"/>
        <v>0</v>
      </c>
      <c r="E145" s="5">
        <f t="shared" si="10"/>
      </c>
      <c r="G145" s="17">
        <f t="shared" si="11"/>
        <v>0</v>
      </c>
    </row>
    <row r="146" spans="1:7" ht="12.75">
      <c r="A146" s="2" t="s">
        <v>124</v>
      </c>
      <c r="B146" s="3">
        <v>1</v>
      </c>
      <c r="C146" s="3">
        <v>0</v>
      </c>
      <c r="D146" s="3">
        <f t="shared" si="9"/>
        <v>-1</v>
      </c>
      <c r="E146" s="5">
        <f t="shared" si="10"/>
        <v>-1</v>
      </c>
      <c r="G146" s="17">
        <f t="shared" si="11"/>
        <v>0</v>
      </c>
    </row>
    <row r="147" spans="1:7" ht="12.75">
      <c r="A147" s="2" t="s">
        <v>29</v>
      </c>
      <c r="C147" s="3">
        <v>0</v>
      </c>
      <c r="D147" s="3">
        <f t="shared" si="9"/>
        <v>0</v>
      </c>
      <c r="E147" s="5">
        <f t="shared" si="10"/>
      </c>
      <c r="G147" s="17">
        <f t="shared" si="11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66</v>
      </c>
      <c r="C149" s="18">
        <f>SUM(C124:C147)</f>
        <v>70</v>
      </c>
      <c r="D149" s="3">
        <f>SUM(C149-B149)</f>
        <v>4</v>
      </c>
      <c r="E149" s="5">
        <f>IF(ISBLANK(B149),"",D149/B149)</f>
        <v>0.06060606060606061</v>
      </c>
      <c r="G149" s="17">
        <f>SUM(G124:G147)</f>
        <v>0.9999999999999999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 t="str">
        <f>$B$3</f>
        <v>2010-12-32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1</v>
      </c>
      <c r="C156" s="6">
        <v>2</v>
      </c>
      <c r="D156" s="6">
        <f aca="true" t="shared" si="12" ref="D156:D176">SUM(C156-B156)</f>
        <v>1</v>
      </c>
      <c r="E156" s="5">
        <f aca="true" t="shared" si="13" ref="E156:E176">IF(ISBLANK(B156),"",D156/B156)</f>
        <v>1</v>
      </c>
      <c r="F156" s="8"/>
      <c r="G156" s="4">
        <f>SUM(C156/$C$178)</f>
        <v>0.1</v>
      </c>
    </row>
    <row r="157" spans="1:7" ht="12.75">
      <c r="A157" s="8" t="s">
        <v>155</v>
      </c>
      <c r="B157" s="7"/>
      <c r="C157" s="6">
        <v>0</v>
      </c>
      <c r="D157" s="6">
        <f t="shared" si="12"/>
        <v>0</v>
      </c>
      <c r="E157" s="5">
        <f t="shared" si="13"/>
      </c>
      <c r="F157" s="8"/>
      <c r="G157" s="4">
        <f aca="true" t="shared" si="14" ref="G157:G176">SUM(C157/$C$178)</f>
        <v>0</v>
      </c>
    </row>
    <row r="158" spans="1:7" ht="12.75">
      <c r="A158" s="8" t="s">
        <v>154</v>
      </c>
      <c r="B158" s="7">
        <v>1</v>
      </c>
      <c r="C158" s="6">
        <v>1</v>
      </c>
      <c r="D158" s="3">
        <f t="shared" si="12"/>
        <v>0</v>
      </c>
      <c r="E158" s="5">
        <f t="shared" si="13"/>
        <v>0</v>
      </c>
      <c r="G158" s="17">
        <f t="shared" si="14"/>
        <v>0.05</v>
      </c>
    </row>
    <row r="159" spans="1:7" ht="12.75">
      <c r="A159" s="30" t="s">
        <v>249</v>
      </c>
      <c r="B159" s="7"/>
      <c r="C159" s="6">
        <v>0</v>
      </c>
      <c r="D159" s="3">
        <f t="shared" si="12"/>
        <v>0</v>
      </c>
      <c r="E159" s="5">
        <f t="shared" si="13"/>
      </c>
      <c r="G159" s="17">
        <f t="shared" si="14"/>
        <v>0</v>
      </c>
    </row>
    <row r="160" spans="1:7" ht="12.75">
      <c r="A160" s="8" t="s">
        <v>153</v>
      </c>
      <c r="B160" s="6">
        <v>1</v>
      </c>
      <c r="C160" s="6">
        <v>0</v>
      </c>
      <c r="D160" s="3">
        <f t="shared" si="12"/>
        <v>-1</v>
      </c>
      <c r="E160" s="5">
        <f t="shared" si="13"/>
        <v>-1</v>
      </c>
      <c r="G160" s="17">
        <f t="shared" si="14"/>
        <v>0</v>
      </c>
    </row>
    <row r="161" spans="1:7" ht="12.75">
      <c r="A161" s="2" t="s">
        <v>152</v>
      </c>
      <c r="B161" s="6"/>
      <c r="C161" s="6">
        <v>0</v>
      </c>
      <c r="D161" s="3">
        <f t="shared" si="12"/>
        <v>0</v>
      </c>
      <c r="E161" s="5">
        <f t="shared" si="13"/>
      </c>
      <c r="G161" s="17">
        <f t="shared" si="14"/>
        <v>0</v>
      </c>
    </row>
    <row r="162" spans="1:7" ht="12.75">
      <c r="A162" s="8" t="s">
        <v>151</v>
      </c>
      <c r="B162" s="6">
        <v>3</v>
      </c>
      <c r="C162" s="6">
        <v>2</v>
      </c>
      <c r="D162" s="3">
        <f t="shared" si="12"/>
        <v>-1</v>
      </c>
      <c r="E162" s="5">
        <f t="shared" si="13"/>
        <v>-0.3333333333333333</v>
      </c>
      <c r="G162" s="17">
        <f t="shared" si="14"/>
        <v>0.1</v>
      </c>
    </row>
    <row r="163" spans="1:7" ht="12.75">
      <c r="A163" s="2" t="s">
        <v>150</v>
      </c>
      <c r="B163" s="6"/>
      <c r="C163" s="6">
        <v>0</v>
      </c>
      <c r="D163" s="3">
        <f t="shared" si="12"/>
        <v>0</v>
      </c>
      <c r="E163" s="5">
        <f t="shared" si="13"/>
      </c>
      <c r="G163" s="17">
        <f t="shared" si="14"/>
        <v>0</v>
      </c>
    </row>
    <row r="164" spans="1:7" ht="12.75">
      <c r="A164" s="2" t="s">
        <v>148</v>
      </c>
      <c r="B164" s="6"/>
      <c r="C164" s="6">
        <v>0</v>
      </c>
      <c r="D164" s="3">
        <f t="shared" si="12"/>
        <v>0</v>
      </c>
      <c r="E164" s="5">
        <f t="shared" si="13"/>
      </c>
      <c r="G164" s="17">
        <f t="shared" si="14"/>
        <v>0</v>
      </c>
    </row>
    <row r="165" spans="1:7" ht="12.75">
      <c r="A165" s="2" t="s">
        <v>250</v>
      </c>
      <c r="B165" s="6"/>
      <c r="C165" s="6">
        <v>0</v>
      </c>
      <c r="D165" s="3">
        <f t="shared" si="12"/>
        <v>0</v>
      </c>
      <c r="E165" s="5">
        <f t="shared" si="13"/>
      </c>
      <c r="G165" s="17">
        <f t="shared" si="14"/>
        <v>0</v>
      </c>
    </row>
    <row r="166" spans="1:7" ht="12.75">
      <c r="A166" s="2" t="s">
        <v>147</v>
      </c>
      <c r="C166" s="3">
        <v>0</v>
      </c>
      <c r="D166" s="3">
        <f t="shared" si="12"/>
        <v>0</v>
      </c>
      <c r="E166" s="5">
        <f t="shared" si="13"/>
      </c>
      <c r="G166" s="17">
        <f t="shared" si="14"/>
        <v>0</v>
      </c>
    </row>
    <row r="167" spans="1:7" ht="12.75">
      <c r="A167" s="2" t="s">
        <v>146</v>
      </c>
      <c r="C167" s="3">
        <v>0</v>
      </c>
      <c r="D167" s="3">
        <f t="shared" si="12"/>
        <v>0</v>
      </c>
      <c r="E167" s="5">
        <f t="shared" si="13"/>
      </c>
      <c r="G167" s="17">
        <f t="shared" si="14"/>
        <v>0</v>
      </c>
    </row>
    <row r="168" spans="1:7" ht="12.75">
      <c r="A168" s="2" t="s">
        <v>145</v>
      </c>
      <c r="C168" s="3">
        <v>0</v>
      </c>
      <c r="D168" s="3">
        <f t="shared" si="12"/>
        <v>0</v>
      </c>
      <c r="E168" s="5">
        <f t="shared" si="13"/>
      </c>
      <c r="G168" s="17">
        <f t="shared" si="14"/>
        <v>0</v>
      </c>
    </row>
    <row r="169" spans="1:7" ht="12.75">
      <c r="A169" s="2" t="s">
        <v>2</v>
      </c>
      <c r="C169" s="3">
        <v>0</v>
      </c>
      <c r="D169" s="3">
        <f t="shared" si="12"/>
        <v>0</v>
      </c>
      <c r="E169" s="5">
        <f t="shared" si="13"/>
      </c>
      <c r="G169" s="17">
        <f t="shared" si="14"/>
        <v>0</v>
      </c>
    </row>
    <row r="170" spans="1:7" ht="12.75">
      <c r="A170" s="2" t="s">
        <v>144</v>
      </c>
      <c r="B170" s="3">
        <v>7</v>
      </c>
      <c r="C170" s="3">
        <v>9</v>
      </c>
      <c r="D170" s="3">
        <f t="shared" si="12"/>
        <v>2</v>
      </c>
      <c r="E170" s="5">
        <f t="shared" si="13"/>
        <v>0.2857142857142857</v>
      </c>
      <c r="G170" s="17">
        <f t="shared" si="14"/>
        <v>0.45</v>
      </c>
    </row>
    <row r="171" spans="1:10" s="2" customFormat="1" ht="12">
      <c r="A171" s="2" t="s">
        <v>245</v>
      </c>
      <c r="B171" s="3">
        <v>1</v>
      </c>
      <c r="C171" s="3">
        <v>0</v>
      </c>
      <c r="D171" s="3">
        <f t="shared" si="12"/>
        <v>-1</v>
      </c>
      <c r="E171" s="5">
        <f t="shared" si="13"/>
        <v>-1</v>
      </c>
      <c r="G171" s="17">
        <f t="shared" si="14"/>
        <v>0</v>
      </c>
      <c r="J171" s="3"/>
    </row>
    <row r="172" spans="1:7" ht="12.75">
      <c r="A172" s="2" t="s">
        <v>143</v>
      </c>
      <c r="C172" s="3">
        <v>0</v>
      </c>
      <c r="D172" s="3">
        <f t="shared" si="12"/>
        <v>0</v>
      </c>
      <c r="E172" s="5">
        <f t="shared" si="13"/>
      </c>
      <c r="G172" s="17">
        <f t="shared" si="14"/>
        <v>0</v>
      </c>
    </row>
    <row r="173" spans="1:7" ht="12.75">
      <c r="A173" s="2" t="s">
        <v>142</v>
      </c>
      <c r="B173" s="3">
        <v>4</v>
      </c>
      <c r="C173" s="3">
        <v>4</v>
      </c>
      <c r="D173" s="3">
        <f t="shared" si="12"/>
        <v>0</v>
      </c>
      <c r="E173" s="5">
        <f t="shared" si="13"/>
        <v>0</v>
      </c>
      <c r="G173" s="17">
        <f t="shared" si="14"/>
        <v>0.2</v>
      </c>
    </row>
    <row r="174" spans="1:7" ht="12.75">
      <c r="A174" s="2" t="s">
        <v>141</v>
      </c>
      <c r="B174" s="3">
        <v>1</v>
      </c>
      <c r="C174" s="3">
        <v>2</v>
      </c>
      <c r="D174" s="3">
        <f t="shared" si="12"/>
        <v>1</v>
      </c>
      <c r="E174" s="5">
        <f t="shared" si="13"/>
        <v>1</v>
      </c>
      <c r="G174" s="17">
        <f t="shared" si="14"/>
        <v>0.1</v>
      </c>
    </row>
    <row r="175" spans="1:7" ht="12.75">
      <c r="A175" s="2" t="s">
        <v>140</v>
      </c>
      <c r="C175" s="3">
        <v>0</v>
      </c>
      <c r="D175" s="3">
        <f t="shared" si="12"/>
        <v>0</v>
      </c>
      <c r="E175" s="5">
        <f t="shared" si="13"/>
      </c>
      <c r="G175" s="17">
        <f t="shared" si="14"/>
        <v>0</v>
      </c>
    </row>
    <row r="176" spans="1:7" ht="12.75">
      <c r="A176" s="2" t="s">
        <v>139</v>
      </c>
      <c r="C176" s="3">
        <v>0</v>
      </c>
      <c r="D176" s="3">
        <f t="shared" si="12"/>
        <v>0</v>
      </c>
      <c r="E176" s="5">
        <f t="shared" si="13"/>
      </c>
      <c r="G176" s="17">
        <f t="shared" si="14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19</v>
      </c>
      <c r="C178" s="3">
        <f>SUM(C156:C176)</f>
        <v>20</v>
      </c>
      <c r="D178" s="3">
        <f>SUM(C178-B178)</f>
        <v>1</v>
      </c>
      <c r="E178" s="5">
        <f>SUM(D178/B178)</f>
        <v>0.05263157894736842</v>
      </c>
      <c r="G178" s="17">
        <f>SUM(G156:G176)</f>
        <v>0.9999999999999999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 t="str">
        <f>$B$3</f>
        <v>2010-12-32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4</v>
      </c>
      <c r="C185" s="6">
        <v>6</v>
      </c>
      <c r="D185" s="6">
        <f aca="true" t="shared" si="15" ref="D185:D200">SUM(C185-B185)</f>
        <v>2</v>
      </c>
      <c r="E185" s="5">
        <f aca="true" t="shared" si="16" ref="E185:E200">IF(ISBLANK(B185),"",D185/B185)</f>
        <v>0.5</v>
      </c>
      <c r="F185" s="8"/>
      <c r="G185" s="4">
        <f>SUM(C185/$C$202)</f>
        <v>0.09836065573770492</v>
      </c>
    </row>
    <row r="186" spans="1:7" ht="12.75">
      <c r="A186" s="2" t="s">
        <v>136</v>
      </c>
      <c r="B186" s="7">
        <v>27</v>
      </c>
      <c r="C186" s="6">
        <v>24</v>
      </c>
      <c r="D186" s="6">
        <f t="shared" si="15"/>
        <v>-3</v>
      </c>
      <c r="E186" s="5">
        <f t="shared" si="16"/>
        <v>-0.1111111111111111</v>
      </c>
      <c r="F186" s="8"/>
      <c r="G186" s="4">
        <f aca="true" t="shared" si="17" ref="G186:G200">SUM(C186/$C$202)</f>
        <v>0.39344262295081966</v>
      </c>
    </row>
    <row r="187" spans="1:7" ht="12.75">
      <c r="A187" s="2" t="s">
        <v>135</v>
      </c>
      <c r="B187" s="7">
        <v>6</v>
      </c>
      <c r="C187" s="6">
        <v>8</v>
      </c>
      <c r="D187" s="3">
        <f t="shared" si="15"/>
        <v>2</v>
      </c>
      <c r="E187" s="5">
        <f t="shared" si="16"/>
        <v>0.3333333333333333</v>
      </c>
      <c r="G187" s="4">
        <f t="shared" si="17"/>
        <v>0.13114754098360656</v>
      </c>
    </row>
    <row r="188" spans="1:7" ht="12.75">
      <c r="A188" s="2" t="s">
        <v>134</v>
      </c>
      <c r="B188" s="6">
        <v>9</v>
      </c>
      <c r="C188" s="6">
        <v>13</v>
      </c>
      <c r="D188" s="3">
        <f t="shared" si="15"/>
        <v>4</v>
      </c>
      <c r="E188" s="5">
        <f t="shared" si="16"/>
        <v>0.4444444444444444</v>
      </c>
      <c r="G188" s="4">
        <f t="shared" si="17"/>
        <v>0.21311475409836064</v>
      </c>
    </row>
    <row r="189" spans="1:7" ht="12.75">
      <c r="A189" s="2" t="s">
        <v>133</v>
      </c>
      <c r="B189" s="6"/>
      <c r="C189" s="6">
        <v>0</v>
      </c>
      <c r="D189" s="3">
        <f t="shared" si="15"/>
        <v>0</v>
      </c>
      <c r="E189" s="5">
        <f t="shared" si="16"/>
      </c>
      <c r="G189" s="4">
        <f t="shared" si="17"/>
        <v>0</v>
      </c>
    </row>
    <row r="190" spans="1:7" ht="12.75">
      <c r="A190" s="2" t="s">
        <v>132</v>
      </c>
      <c r="B190" s="6">
        <v>2</v>
      </c>
      <c r="C190" s="6">
        <v>4</v>
      </c>
      <c r="D190" s="3">
        <f t="shared" si="15"/>
        <v>2</v>
      </c>
      <c r="E190" s="5">
        <f t="shared" si="16"/>
        <v>1</v>
      </c>
      <c r="G190" s="4">
        <f t="shared" si="17"/>
        <v>0.06557377049180328</v>
      </c>
    </row>
    <row r="191" spans="1:7" ht="12.75">
      <c r="A191" s="2" t="s">
        <v>131</v>
      </c>
      <c r="B191" s="6"/>
      <c r="C191" s="6">
        <v>0</v>
      </c>
      <c r="D191" s="3">
        <f t="shared" si="15"/>
        <v>0</v>
      </c>
      <c r="E191" s="5">
        <f t="shared" si="16"/>
      </c>
      <c r="G191" s="4">
        <f t="shared" si="17"/>
        <v>0</v>
      </c>
    </row>
    <row r="192" spans="1:7" ht="12.75">
      <c r="A192" s="2" t="s">
        <v>130</v>
      </c>
      <c r="B192" s="6"/>
      <c r="C192" s="6">
        <v>0</v>
      </c>
      <c r="D192" s="3">
        <f t="shared" si="15"/>
        <v>0</v>
      </c>
      <c r="E192" s="5">
        <f t="shared" si="16"/>
      </c>
      <c r="G192" s="4">
        <f t="shared" si="17"/>
        <v>0</v>
      </c>
    </row>
    <row r="193" spans="1:7" ht="12.75">
      <c r="A193" s="2" t="s">
        <v>129</v>
      </c>
      <c r="B193" s="3">
        <v>1</v>
      </c>
      <c r="C193" s="3">
        <v>0</v>
      </c>
      <c r="D193" s="3">
        <f t="shared" si="15"/>
        <v>-1</v>
      </c>
      <c r="E193" s="5">
        <f t="shared" si="16"/>
        <v>-1</v>
      </c>
      <c r="G193" s="4">
        <f t="shared" si="17"/>
        <v>0</v>
      </c>
    </row>
    <row r="194" spans="1:7" ht="12.75">
      <c r="A194" s="2" t="s">
        <v>128</v>
      </c>
      <c r="B194" s="3">
        <v>13</v>
      </c>
      <c r="C194" s="3">
        <v>6</v>
      </c>
      <c r="D194" s="3">
        <f t="shared" si="15"/>
        <v>-7</v>
      </c>
      <c r="E194" s="5">
        <f t="shared" si="16"/>
        <v>-0.5384615384615384</v>
      </c>
      <c r="G194" s="4">
        <f t="shared" si="17"/>
        <v>0.09836065573770492</v>
      </c>
    </row>
    <row r="195" spans="1:7" ht="12.75">
      <c r="A195" s="2" t="s">
        <v>127</v>
      </c>
      <c r="C195" s="3">
        <v>0</v>
      </c>
      <c r="D195" s="3">
        <f t="shared" si="15"/>
        <v>0</v>
      </c>
      <c r="E195" s="5">
        <f t="shared" si="16"/>
      </c>
      <c r="G195" s="4">
        <f t="shared" si="17"/>
        <v>0</v>
      </c>
    </row>
    <row r="196" spans="1:7" ht="12.75">
      <c r="A196" s="2" t="s">
        <v>126</v>
      </c>
      <c r="C196" s="3">
        <v>0</v>
      </c>
      <c r="D196" s="3">
        <f t="shared" si="15"/>
        <v>0</v>
      </c>
      <c r="E196" s="5">
        <f t="shared" si="16"/>
      </c>
      <c r="G196" s="4">
        <f t="shared" si="17"/>
        <v>0</v>
      </c>
    </row>
    <row r="197" spans="1:7" ht="12.75">
      <c r="A197" s="2" t="s">
        <v>125</v>
      </c>
      <c r="C197" s="3">
        <v>0</v>
      </c>
      <c r="D197" s="3">
        <f t="shared" si="15"/>
        <v>0</v>
      </c>
      <c r="E197" s="5">
        <f t="shared" si="16"/>
      </c>
      <c r="G197" s="4">
        <f t="shared" si="17"/>
        <v>0</v>
      </c>
    </row>
    <row r="198" spans="1:7" ht="12.75">
      <c r="A198" s="2" t="s">
        <v>124</v>
      </c>
      <c r="B198" s="3">
        <v>1</v>
      </c>
      <c r="C198" s="3">
        <v>0</v>
      </c>
      <c r="D198" s="3">
        <f t="shared" si="15"/>
        <v>-1</v>
      </c>
      <c r="E198" s="5">
        <f t="shared" si="16"/>
        <v>-1</v>
      </c>
      <c r="G198" s="4">
        <f t="shared" si="17"/>
        <v>0</v>
      </c>
    </row>
    <row r="199" spans="1:7" ht="12.75">
      <c r="A199" s="2" t="s">
        <v>123</v>
      </c>
      <c r="C199" s="3">
        <v>0</v>
      </c>
      <c r="D199" s="3">
        <f t="shared" si="15"/>
        <v>0</v>
      </c>
      <c r="E199" s="5">
        <f t="shared" si="16"/>
      </c>
      <c r="G199" s="4">
        <f t="shared" si="17"/>
        <v>0</v>
      </c>
    </row>
    <row r="200" spans="1:7" ht="12.75">
      <c r="A200" s="2" t="s">
        <v>95</v>
      </c>
      <c r="C200" s="3">
        <v>0</v>
      </c>
      <c r="D200" s="3">
        <f t="shared" si="15"/>
        <v>0</v>
      </c>
      <c r="E200" s="5">
        <f t="shared" si="16"/>
      </c>
      <c r="G200" s="4">
        <f t="shared" si="17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63</v>
      </c>
      <c r="C202" s="3">
        <f>SUM(C185:C200)</f>
        <v>61</v>
      </c>
      <c r="D202" s="3">
        <f>SUM(C202-B202)</f>
        <v>-2</v>
      </c>
      <c r="E202" s="5">
        <f>SUM(D202/B202)</f>
        <v>-0.031746031746031744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 t="str">
        <f>$B$3</f>
        <v>2010-12-32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4</v>
      </c>
      <c r="C209" s="6">
        <v>6</v>
      </c>
      <c r="D209" s="6">
        <f aca="true" t="shared" si="18" ref="D209:D220">SUM(C209-B209)</f>
        <v>2</v>
      </c>
      <c r="E209" s="5">
        <f aca="true" t="shared" si="19" ref="E209:E220">IF(ISBLANK(B209),"",D209/B209)</f>
        <v>0.5</v>
      </c>
      <c r="F209" s="8"/>
      <c r="G209" s="4">
        <f>SUM(C209/$C$222)</f>
        <v>0.13043478260869565</v>
      </c>
    </row>
    <row r="210" spans="1:7" ht="12.75">
      <c r="A210" s="2" t="s">
        <v>90</v>
      </c>
      <c r="B210" s="7">
        <v>0</v>
      </c>
      <c r="C210" s="6">
        <v>0</v>
      </c>
      <c r="D210" s="6">
        <f t="shared" si="18"/>
        <v>0</v>
      </c>
      <c r="E210" s="5" t="e">
        <f t="shared" si="19"/>
        <v>#DIV/0!</v>
      </c>
      <c r="F210" s="8"/>
      <c r="G210" s="4">
        <f aca="true" t="shared" si="20" ref="G210:G220">SUM(C210/$C$222)</f>
        <v>0</v>
      </c>
    </row>
    <row r="211" spans="1:7" ht="12.75">
      <c r="A211" s="2" t="s">
        <v>89</v>
      </c>
      <c r="B211" s="7"/>
      <c r="C211" s="6">
        <v>0</v>
      </c>
      <c r="D211" s="6">
        <f t="shared" si="18"/>
        <v>0</v>
      </c>
      <c r="E211" s="5">
        <f t="shared" si="19"/>
      </c>
      <c r="F211" s="8"/>
      <c r="G211" s="4">
        <f t="shared" si="20"/>
        <v>0</v>
      </c>
    </row>
    <row r="212" spans="1:7" ht="12.75">
      <c r="A212" s="2" t="s">
        <v>88</v>
      </c>
      <c r="B212" s="7"/>
      <c r="C212" s="6">
        <v>0</v>
      </c>
      <c r="D212" s="6">
        <f t="shared" si="18"/>
        <v>0</v>
      </c>
      <c r="E212" s="5">
        <f t="shared" si="19"/>
      </c>
      <c r="F212" s="8"/>
      <c r="G212" s="4">
        <f t="shared" si="20"/>
        <v>0</v>
      </c>
    </row>
    <row r="213" spans="1:7" ht="12.75">
      <c r="A213" s="2" t="s">
        <v>87</v>
      </c>
      <c r="B213" s="7">
        <v>2</v>
      </c>
      <c r="C213" s="6">
        <v>7</v>
      </c>
      <c r="D213" s="6">
        <f t="shared" si="18"/>
        <v>5</v>
      </c>
      <c r="E213" s="5">
        <f t="shared" si="19"/>
        <v>2.5</v>
      </c>
      <c r="F213" s="8"/>
      <c r="G213" s="4">
        <f t="shared" si="20"/>
        <v>0.15217391304347827</v>
      </c>
    </row>
    <row r="214" spans="1:7" ht="12.75">
      <c r="A214" s="2" t="s">
        <v>3</v>
      </c>
      <c r="B214" s="7">
        <v>2</v>
      </c>
      <c r="C214" s="6">
        <v>0</v>
      </c>
      <c r="D214" s="6">
        <f t="shared" si="18"/>
        <v>-2</v>
      </c>
      <c r="E214" s="5">
        <f t="shared" si="19"/>
        <v>-1</v>
      </c>
      <c r="F214" s="8"/>
      <c r="G214" s="4">
        <f t="shared" si="20"/>
        <v>0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8"/>
        <v>0</v>
      </c>
      <c r="E215" s="5" t="e">
        <f t="shared" si="19"/>
        <v>#DIV/0!</v>
      </c>
      <c r="F215" s="8"/>
      <c r="G215" s="4">
        <f t="shared" si="20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8"/>
        <v>0</v>
      </c>
      <c r="E216" s="5" t="e">
        <f t="shared" si="19"/>
        <v>#DIV/0!</v>
      </c>
      <c r="F216" s="8"/>
      <c r="G216" s="4">
        <f t="shared" si="20"/>
        <v>0</v>
      </c>
    </row>
    <row r="217" spans="1:7" ht="12.75">
      <c r="A217" s="2" t="s">
        <v>86</v>
      </c>
      <c r="B217" s="6"/>
      <c r="C217" s="6">
        <v>0</v>
      </c>
      <c r="D217" s="6">
        <f t="shared" si="18"/>
        <v>0</v>
      </c>
      <c r="E217" s="5">
        <f t="shared" si="19"/>
      </c>
      <c r="F217" s="8"/>
      <c r="G217" s="4">
        <f t="shared" si="20"/>
        <v>0</v>
      </c>
    </row>
    <row r="218" spans="1:7" ht="12.75">
      <c r="A218" s="2" t="s">
        <v>85</v>
      </c>
      <c r="B218" s="6">
        <v>4</v>
      </c>
      <c r="C218" s="6">
        <v>7</v>
      </c>
      <c r="D218" s="6">
        <f t="shared" si="18"/>
        <v>3</v>
      </c>
      <c r="E218" s="5">
        <f t="shared" si="19"/>
        <v>0.75</v>
      </c>
      <c r="F218" s="8"/>
      <c r="G218" s="4">
        <f t="shared" si="20"/>
        <v>0.15217391304347827</v>
      </c>
    </row>
    <row r="219" spans="1:7" ht="12.75">
      <c r="A219" s="2" t="s">
        <v>4</v>
      </c>
      <c r="B219" s="6">
        <v>23</v>
      </c>
      <c r="C219" s="6">
        <v>26</v>
      </c>
      <c r="D219" s="6">
        <f t="shared" si="18"/>
        <v>3</v>
      </c>
      <c r="E219" s="5">
        <f t="shared" si="19"/>
        <v>0.13043478260869565</v>
      </c>
      <c r="F219" s="8"/>
      <c r="G219" s="4">
        <f t="shared" si="20"/>
        <v>0.5652173913043478</v>
      </c>
    </row>
    <row r="220" spans="1:7" ht="12.75">
      <c r="A220" s="2" t="s">
        <v>5</v>
      </c>
      <c r="B220" s="3">
        <v>2</v>
      </c>
      <c r="C220" s="3">
        <v>0</v>
      </c>
      <c r="D220" s="6">
        <f t="shared" si="18"/>
        <v>-2</v>
      </c>
      <c r="E220" s="5">
        <f t="shared" si="19"/>
        <v>-1</v>
      </c>
      <c r="F220" s="8"/>
      <c r="G220" s="4">
        <f t="shared" si="20"/>
        <v>0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37</v>
      </c>
      <c r="C222" s="3">
        <f>SUM(C209:C220)</f>
        <v>46</v>
      </c>
      <c r="D222" s="3">
        <f>SUM(C222-B222)</f>
        <v>9</v>
      </c>
      <c r="E222" s="5">
        <f>SUM(D222/B222)</f>
        <v>0.24324324324324326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 t="str">
        <f>$B$3</f>
        <v>2010-12-32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/>
      <c r="C229" s="6">
        <v>0</v>
      </c>
      <c r="D229" s="6">
        <f aca="true" t="shared" si="21" ref="D229:D260">SUM(C229-B229)</f>
        <v>0</v>
      </c>
      <c r="E229" s="5">
        <f aca="true" t="shared" si="22" ref="E229:E285">IF(ISBLANK(B229),"",D229/B229)</f>
      </c>
      <c r="F229" s="8"/>
      <c r="G229" s="4">
        <f aca="true" t="shared" si="23" ref="G229:G260">SUM(C229/$C$287)</f>
        <v>0</v>
      </c>
    </row>
    <row r="230" spans="1:7" ht="12.75">
      <c r="A230" s="2" t="s">
        <v>6</v>
      </c>
      <c r="B230" s="7">
        <v>1</v>
      </c>
      <c r="C230" s="6">
        <v>0</v>
      </c>
      <c r="D230" s="6">
        <f t="shared" si="21"/>
        <v>-1</v>
      </c>
      <c r="E230" s="5">
        <f t="shared" si="22"/>
        <v>-1</v>
      </c>
      <c r="F230" s="8"/>
      <c r="G230" s="4">
        <f t="shared" si="23"/>
        <v>0</v>
      </c>
    </row>
    <row r="231" spans="1:7" ht="12.75">
      <c r="A231" s="2" t="s">
        <v>7</v>
      </c>
      <c r="B231" s="7"/>
      <c r="C231" s="6">
        <v>1</v>
      </c>
      <c r="D231" s="3">
        <f t="shared" si="21"/>
        <v>1</v>
      </c>
      <c r="E231" s="5">
        <f t="shared" si="22"/>
      </c>
      <c r="G231" s="4">
        <f t="shared" si="23"/>
        <v>0.01818181818181818</v>
      </c>
    </row>
    <row r="232" spans="1:7" ht="12.75">
      <c r="A232" s="2" t="s">
        <v>77</v>
      </c>
      <c r="B232" s="6"/>
      <c r="C232" s="6">
        <v>0</v>
      </c>
      <c r="D232" s="3">
        <f t="shared" si="21"/>
        <v>0</v>
      </c>
      <c r="E232" s="5">
        <f t="shared" si="22"/>
      </c>
      <c r="G232" s="4">
        <f t="shared" si="23"/>
        <v>0</v>
      </c>
    </row>
    <row r="233" spans="1:7" ht="12.75">
      <c r="A233" s="2" t="s">
        <v>76</v>
      </c>
      <c r="B233" s="6"/>
      <c r="C233" s="6">
        <v>0</v>
      </c>
      <c r="D233" s="3">
        <f t="shared" si="21"/>
        <v>0</v>
      </c>
      <c r="E233" s="5">
        <f t="shared" si="22"/>
      </c>
      <c r="G233" s="4">
        <f t="shared" si="23"/>
        <v>0</v>
      </c>
    </row>
    <row r="234" spans="1:7" ht="12.75">
      <c r="A234" s="2" t="s">
        <v>74</v>
      </c>
      <c r="B234" s="6"/>
      <c r="C234" s="6">
        <v>0</v>
      </c>
      <c r="D234" s="3">
        <f t="shared" si="21"/>
        <v>0</v>
      </c>
      <c r="E234" s="5">
        <f t="shared" si="22"/>
      </c>
      <c r="G234" s="4">
        <f t="shared" si="23"/>
        <v>0</v>
      </c>
    </row>
    <row r="235" spans="1:7" ht="12.75">
      <c r="A235" s="2" t="s">
        <v>8</v>
      </c>
      <c r="B235" s="6"/>
      <c r="C235" s="6">
        <v>0</v>
      </c>
      <c r="D235" s="3">
        <f t="shared" si="21"/>
        <v>0</v>
      </c>
      <c r="E235" s="5">
        <f t="shared" si="22"/>
      </c>
      <c r="G235" s="4">
        <f t="shared" si="23"/>
        <v>0</v>
      </c>
    </row>
    <row r="236" spans="1:7" ht="12.75">
      <c r="A236" s="2" t="s">
        <v>73</v>
      </c>
      <c r="B236" s="6"/>
      <c r="C236" s="6">
        <v>0</v>
      </c>
      <c r="D236" s="3">
        <f t="shared" si="21"/>
        <v>0</v>
      </c>
      <c r="E236" s="5">
        <f t="shared" si="22"/>
      </c>
      <c r="G236" s="4">
        <f t="shared" si="23"/>
        <v>0</v>
      </c>
    </row>
    <row r="237" spans="1:7" ht="12.75">
      <c r="A237" s="2" t="s">
        <v>9</v>
      </c>
      <c r="C237" s="3">
        <v>0</v>
      </c>
      <c r="D237" s="3">
        <f t="shared" si="21"/>
        <v>0</v>
      </c>
      <c r="E237" s="5">
        <f t="shared" si="22"/>
      </c>
      <c r="G237" s="4">
        <f t="shared" si="23"/>
        <v>0</v>
      </c>
    </row>
    <row r="238" spans="1:7" ht="12.75">
      <c r="A238" s="2" t="s">
        <v>72</v>
      </c>
      <c r="C238" s="3">
        <v>0</v>
      </c>
      <c r="D238" s="3">
        <f t="shared" si="21"/>
        <v>0</v>
      </c>
      <c r="E238" s="5">
        <f t="shared" si="22"/>
      </c>
      <c r="G238" s="4">
        <f t="shared" si="23"/>
        <v>0</v>
      </c>
    </row>
    <row r="239" spans="1:7" ht="12.75">
      <c r="A239" s="2" t="s">
        <v>71</v>
      </c>
      <c r="C239" s="3">
        <v>0</v>
      </c>
      <c r="D239" s="3">
        <f t="shared" si="21"/>
        <v>0</v>
      </c>
      <c r="E239" s="5">
        <f t="shared" si="22"/>
      </c>
      <c r="G239" s="4">
        <f t="shared" si="23"/>
        <v>0</v>
      </c>
    </row>
    <row r="240" spans="1:7" ht="12.75">
      <c r="A240" s="2" t="s">
        <v>70</v>
      </c>
      <c r="C240" s="3">
        <v>0</v>
      </c>
      <c r="D240" s="3">
        <f t="shared" si="21"/>
        <v>0</v>
      </c>
      <c r="E240" s="5">
        <f t="shared" si="22"/>
      </c>
      <c r="G240" s="4">
        <f t="shared" si="23"/>
        <v>0</v>
      </c>
    </row>
    <row r="241" spans="1:7" ht="12.75">
      <c r="A241" s="2" t="s">
        <v>69</v>
      </c>
      <c r="C241" s="3">
        <v>0</v>
      </c>
      <c r="D241" s="3">
        <f t="shared" si="21"/>
        <v>0</v>
      </c>
      <c r="E241" s="5">
        <f t="shared" si="22"/>
      </c>
      <c r="G241" s="4">
        <f t="shared" si="23"/>
        <v>0</v>
      </c>
    </row>
    <row r="242" spans="1:7" ht="12.75">
      <c r="A242" s="2" t="s">
        <v>68</v>
      </c>
      <c r="B242" s="3">
        <v>3</v>
      </c>
      <c r="C242" s="3">
        <v>11</v>
      </c>
      <c r="D242" s="3">
        <f t="shared" si="21"/>
        <v>8</v>
      </c>
      <c r="E242" s="5">
        <f t="shared" si="22"/>
        <v>2.6666666666666665</v>
      </c>
      <c r="G242" s="4">
        <f t="shared" si="23"/>
        <v>0.2</v>
      </c>
    </row>
    <row r="243" spans="1:7" ht="12.75">
      <c r="A243" s="2" t="s">
        <v>67</v>
      </c>
      <c r="C243" s="3">
        <v>0</v>
      </c>
      <c r="D243" s="3">
        <f t="shared" si="21"/>
        <v>0</v>
      </c>
      <c r="E243" s="5">
        <f t="shared" si="22"/>
      </c>
      <c r="G243" s="4">
        <f t="shared" si="23"/>
        <v>0</v>
      </c>
    </row>
    <row r="244" spans="1:7" ht="12.75">
      <c r="A244" s="2" t="s">
        <v>66</v>
      </c>
      <c r="B244" s="3">
        <v>2</v>
      </c>
      <c r="C244" s="3">
        <v>1</v>
      </c>
      <c r="D244" s="3">
        <f t="shared" si="21"/>
        <v>-1</v>
      </c>
      <c r="E244" s="5">
        <f t="shared" si="22"/>
        <v>-0.5</v>
      </c>
      <c r="G244" s="4">
        <f t="shared" si="23"/>
        <v>0.01818181818181818</v>
      </c>
    </row>
    <row r="245" spans="1:7" ht="12.75">
      <c r="A245" s="2" t="s">
        <v>65</v>
      </c>
      <c r="C245" s="3">
        <v>0</v>
      </c>
      <c r="D245" s="3">
        <f t="shared" si="21"/>
        <v>0</v>
      </c>
      <c r="E245" s="5">
        <f t="shared" si="22"/>
      </c>
      <c r="G245" s="4">
        <f t="shared" si="23"/>
        <v>0</v>
      </c>
    </row>
    <row r="246" spans="1:7" ht="12.75">
      <c r="A246" s="2" t="s">
        <v>64</v>
      </c>
      <c r="C246" s="3">
        <v>0</v>
      </c>
      <c r="D246" s="3">
        <f t="shared" si="21"/>
        <v>0</v>
      </c>
      <c r="E246" s="5">
        <f t="shared" si="22"/>
      </c>
      <c r="G246" s="4">
        <f t="shared" si="23"/>
        <v>0</v>
      </c>
    </row>
    <row r="247" spans="1:7" ht="12.75">
      <c r="A247" s="2" t="s">
        <v>10</v>
      </c>
      <c r="C247" s="3">
        <v>0</v>
      </c>
      <c r="D247" s="3">
        <f t="shared" si="21"/>
        <v>0</v>
      </c>
      <c r="E247" s="5">
        <f t="shared" si="22"/>
      </c>
      <c r="G247" s="4">
        <f t="shared" si="23"/>
        <v>0</v>
      </c>
    </row>
    <row r="248" spans="1:7" ht="12.75">
      <c r="A248" s="2" t="s">
        <v>53</v>
      </c>
      <c r="C248" s="3">
        <v>0</v>
      </c>
      <c r="D248" s="3">
        <f t="shared" si="21"/>
        <v>0</v>
      </c>
      <c r="E248" s="5">
        <f t="shared" si="22"/>
      </c>
      <c r="G248" s="4">
        <f t="shared" si="23"/>
        <v>0</v>
      </c>
    </row>
    <row r="249" spans="1:7" ht="12.75">
      <c r="A249" s="2" t="s">
        <v>14</v>
      </c>
      <c r="C249" s="3">
        <v>0</v>
      </c>
      <c r="D249" s="3">
        <f t="shared" si="21"/>
        <v>0</v>
      </c>
      <c r="E249" s="5">
        <f t="shared" si="22"/>
      </c>
      <c r="G249" s="4">
        <f t="shared" si="23"/>
        <v>0</v>
      </c>
    </row>
    <row r="250" spans="1:7" ht="12.75">
      <c r="A250" s="2" t="s">
        <v>15</v>
      </c>
      <c r="B250" s="3">
        <v>1</v>
      </c>
      <c r="C250" s="3">
        <v>0</v>
      </c>
      <c r="D250" s="3">
        <f t="shared" si="21"/>
        <v>-1</v>
      </c>
      <c r="E250" s="5">
        <f t="shared" si="22"/>
        <v>-1</v>
      </c>
      <c r="G250" s="4">
        <f t="shared" si="23"/>
        <v>0</v>
      </c>
    </row>
    <row r="251" spans="1:7" ht="12.75">
      <c r="A251" s="2" t="s">
        <v>16</v>
      </c>
      <c r="B251" s="3">
        <v>1</v>
      </c>
      <c r="C251" s="3">
        <v>0</v>
      </c>
      <c r="D251" s="3">
        <f t="shared" si="21"/>
        <v>-1</v>
      </c>
      <c r="E251" s="5">
        <f t="shared" si="22"/>
        <v>-1</v>
      </c>
      <c r="G251" s="4">
        <f t="shared" si="23"/>
        <v>0</v>
      </c>
    </row>
    <row r="252" spans="1:7" ht="12.75">
      <c r="A252" s="2" t="s">
        <v>17</v>
      </c>
      <c r="B252" s="3">
        <v>1</v>
      </c>
      <c r="C252" s="3">
        <v>0</v>
      </c>
      <c r="D252" s="3">
        <f t="shared" si="21"/>
        <v>-1</v>
      </c>
      <c r="E252" s="5">
        <f t="shared" si="22"/>
        <v>-1</v>
      </c>
      <c r="G252" s="4">
        <f t="shared" si="23"/>
        <v>0</v>
      </c>
    </row>
    <row r="253" spans="1:7" ht="12.75">
      <c r="A253" s="2" t="s">
        <v>18</v>
      </c>
      <c r="C253" s="3">
        <v>0</v>
      </c>
      <c r="D253" s="3">
        <f t="shared" si="21"/>
        <v>0</v>
      </c>
      <c r="E253" s="5">
        <f t="shared" si="22"/>
      </c>
      <c r="G253" s="4">
        <f t="shared" si="23"/>
        <v>0</v>
      </c>
    </row>
    <row r="254" spans="1:7" ht="12.75">
      <c r="A254" s="2" t="s">
        <v>19</v>
      </c>
      <c r="B254" s="3">
        <v>3</v>
      </c>
      <c r="C254" s="3">
        <v>5</v>
      </c>
      <c r="D254" s="3">
        <f t="shared" si="21"/>
        <v>2</v>
      </c>
      <c r="E254" s="5">
        <f t="shared" si="22"/>
        <v>0.6666666666666666</v>
      </c>
      <c r="G254" s="4">
        <f t="shared" si="23"/>
        <v>0.09090909090909091</v>
      </c>
    </row>
    <row r="255" spans="1:7" ht="12.75">
      <c r="A255" s="2" t="s">
        <v>20</v>
      </c>
      <c r="C255" s="3">
        <v>0</v>
      </c>
      <c r="D255" s="3">
        <f t="shared" si="21"/>
        <v>0</v>
      </c>
      <c r="E255" s="5">
        <f t="shared" si="22"/>
      </c>
      <c r="G255" s="4">
        <f t="shared" si="23"/>
        <v>0</v>
      </c>
    </row>
    <row r="256" spans="1:7" ht="12.75">
      <c r="A256" s="2" t="s">
        <v>21</v>
      </c>
      <c r="C256" s="3">
        <v>0</v>
      </c>
      <c r="D256" s="3">
        <f t="shared" si="21"/>
        <v>0</v>
      </c>
      <c r="E256" s="5">
        <f t="shared" si="22"/>
      </c>
      <c r="G256" s="4">
        <f t="shared" si="23"/>
        <v>0</v>
      </c>
    </row>
    <row r="257" spans="1:7" ht="12.75">
      <c r="A257" s="2" t="s">
        <v>22</v>
      </c>
      <c r="C257" s="3">
        <v>0</v>
      </c>
      <c r="D257" s="3">
        <f t="shared" si="21"/>
        <v>0</v>
      </c>
      <c r="E257" s="5">
        <f t="shared" si="22"/>
      </c>
      <c r="G257" s="4">
        <f t="shared" si="23"/>
        <v>0</v>
      </c>
    </row>
    <row r="258" spans="1:7" ht="12.75">
      <c r="A258" s="25" t="s">
        <v>23</v>
      </c>
      <c r="C258" s="3">
        <v>0</v>
      </c>
      <c r="D258" s="3">
        <f t="shared" si="21"/>
        <v>0</v>
      </c>
      <c r="E258" s="5">
        <f t="shared" si="22"/>
      </c>
      <c r="G258" s="4">
        <f t="shared" si="23"/>
        <v>0</v>
      </c>
    </row>
    <row r="259" spans="1:7" ht="12.75">
      <c r="A259" s="25" t="s">
        <v>11</v>
      </c>
      <c r="C259" s="3">
        <v>0</v>
      </c>
      <c r="D259" s="3">
        <f t="shared" si="21"/>
        <v>0</v>
      </c>
      <c r="E259" s="5">
        <f t="shared" si="22"/>
      </c>
      <c r="G259" s="4">
        <f t="shared" si="23"/>
        <v>0</v>
      </c>
    </row>
    <row r="260" spans="1:7" ht="12.75">
      <c r="A260" s="25" t="s">
        <v>12</v>
      </c>
      <c r="C260" s="3">
        <v>0</v>
      </c>
      <c r="D260" s="3">
        <f t="shared" si="21"/>
        <v>0</v>
      </c>
      <c r="E260" s="5">
        <f t="shared" si="22"/>
      </c>
      <c r="G260" s="4">
        <f t="shared" si="23"/>
        <v>0</v>
      </c>
    </row>
    <row r="261" spans="1:7" ht="12.75">
      <c r="A261" s="25" t="s">
        <v>13</v>
      </c>
      <c r="C261" s="3">
        <v>0</v>
      </c>
      <c r="D261" s="3">
        <f aca="true" t="shared" si="24" ref="D261:D285">SUM(C261-B261)</f>
        <v>0</v>
      </c>
      <c r="E261" s="5">
        <f t="shared" si="22"/>
      </c>
      <c r="G261" s="4">
        <f aca="true" t="shared" si="25" ref="G261:G285">SUM(C261/$C$287)</f>
        <v>0</v>
      </c>
    </row>
    <row r="262" spans="1:7" ht="12.75">
      <c r="A262" s="2" t="s">
        <v>50</v>
      </c>
      <c r="C262" s="3">
        <v>0</v>
      </c>
      <c r="D262" s="3">
        <f t="shared" si="24"/>
        <v>0</v>
      </c>
      <c r="E262" s="5">
        <f t="shared" si="22"/>
      </c>
      <c r="G262" s="4">
        <f t="shared" si="25"/>
        <v>0</v>
      </c>
    </row>
    <row r="263" spans="1:7" ht="12.75">
      <c r="A263" s="2" t="s">
        <v>49</v>
      </c>
      <c r="C263" s="3">
        <v>4</v>
      </c>
      <c r="D263" s="3">
        <f t="shared" si="24"/>
        <v>4</v>
      </c>
      <c r="E263" s="5">
        <f t="shared" si="22"/>
      </c>
      <c r="G263" s="4">
        <f t="shared" si="25"/>
        <v>0.07272727272727272</v>
      </c>
    </row>
    <row r="264" spans="1:10" ht="12.75">
      <c r="A264" s="2" t="s">
        <v>48</v>
      </c>
      <c r="B264" s="3">
        <v>3</v>
      </c>
      <c r="C264" s="3">
        <v>2</v>
      </c>
      <c r="D264" s="3">
        <f t="shared" si="24"/>
        <v>-1</v>
      </c>
      <c r="E264" s="5">
        <f t="shared" si="22"/>
        <v>-0.3333333333333333</v>
      </c>
      <c r="G264" s="4">
        <f t="shared" si="25"/>
        <v>0.03636363636363636</v>
      </c>
      <c r="J264"/>
    </row>
    <row r="265" spans="1:10" ht="12.75">
      <c r="A265" s="2" t="s">
        <v>47</v>
      </c>
      <c r="B265" s="3">
        <v>2</v>
      </c>
      <c r="C265" s="3">
        <v>5</v>
      </c>
      <c r="D265" s="3">
        <f t="shared" si="24"/>
        <v>3</v>
      </c>
      <c r="E265" s="5">
        <f t="shared" si="22"/>
        <v>1.5</v>
      </c>
      <c r="G265" s="4">
        <f t="shared" si="25"/>
        <v>0.09090909090909091</v>
      </c>
      <c r="J265"/>
    </row>
    <row r="266" spans="1:10" ht="12.75">
      <c r="A266" s="2" t="s">
        <v>46</v>
      </c>
      <c r="C266" s="3">
        <v>2</v>
      </c>
      <c r="D266" s="3">
        <f t="shared" si="24"/>
        <v>2</v>
      </c>
      <c r="E266" s="5">
        <f t="shared" si="22"/>
      </c>
      <c r="G266" s="4">
        <f>SUM(C266/$C$287)</f>
        <v>0.03636363636363636</v>
      </c>
      <c r="J266"/>
    </row>
    <row r="267" spans="1:10" ht="12.75">
      <c r="A267" s="2" t="s">
        <v>45</v>
      </c>
      <c r="B267" s="3">
        <v>1</v>
      </c>
      <c r="C267" s="3">
        <v>4</v>
      </c>
      <c r="D267" s="3">
        <f t="shared" si="24"/>
        <v>3</v>
      </c>
      <c r="E267" s="5">
        <f t="shared" si="22"/>
        <v>3</v>
      </c>
      <c r="G267" s="4">
        <f t="shared" si="25"/>
        <v>0.07272727272727272</v>
      </c>
      <c r="J267"/>
    </row>
    <row r="268" spans="1:10" ht="12.75">
      <c r="A268" s="2" t="s">
        <v>44</v>
      </c>
      <c r="B268" s="3">
        <v>6</v>
      </c>
      <c r="C268" s="3">
        <v>5</v>
      </c>
      <c r="D268" s="3">
        <f t="shared" si="24"/>
        <v>-1</v>
      </c>
      <c r="E268" s="5">
        <f t="shared" si="22"/>
        <v>-0.16666666666666666</v>
      </c>
      <c r="G268" s="4">
        <f t="shared" si="25"/>
        <v>0.09090909090909091</v>
      </c>
      <c r="J268"/>
    </row>
    <row r="269" spans="1:10" ht="12.75">
      <c r="A269" s="2" t="s">
        <v>43</v>
      </c>
      <c r="B269" s="3">
        <v>5</v>
      </c>
      <c r="C269" s="3">
        <v>4</v>
      </c>
      <c r="D269" s="3">
        <f t="shared" si="24"/>
        <v>-1</v>
      </c>
      <c r="E269" s="5">
        <f t="shared" si="22"/>
        <v>-0.2</v>
      </c>
      <c r="G269" s="4">
        <f t="shared" si="25"/>
        <v>0.07272727272727272</v>
      </c>
      <c r="J269"/>
    </row>
    <row r="270" spans="1:10" ht="12.75">
      <c r="A270" s="2" t="s">
        <v>42</v>
      </c>
      <c r="C270" s="3">
        <v>3</v>
      </c>
      <c r="D270" s="3">
        <f t="shared" si="24"/>
        <v>3</v>
      </c>
      <c r="E270" s="5">
        <f t="shared" si="22"/>
      </c>
      <c r="G270" s="4">
        <f t="shared" si="25"/>
        <v>0.05454545454545454</v>
      </c>
      <c r="J270"/>
    </row>
    <row r="271" spans="1:10" ht="12.75">
      <c r="A271" s="2" t="s">
        <v>41</v>
      </c>
      <c r="B271" s="3">
        <v>1</v>
      </c>
      <c r="C271" s="3">
        <v>1</v>
      </c>
      <c r="D271" s="3">
        <f t="shared" si="24"/>
        <v>0</v>
      </c>
      <c r="E271" s="5">
        <f t="shared" si="22"/>
        <v>0</v>
      </c>
      <c r="G271" s="4">
        <f t="shared" si="25"/>
        <v>0.01818181818181818</v>
      </c>
      <c r="J271"/>
    </row>
    <row r="272" spans="1:10" ht="12.75">
      <c r="A272" s="2" t="s">
        <v>40</v>
      </c>
      <c r="B272" s="3">
        <v>3</v>
      </c>
      <c r="C272" s="3">
        <v>2</v>
      </c>
      <c r="D272" s="3">
        <f t="shared" si="24"/>
        <v>-1</v>
      </c>
      <c r="E272" s="5">
        <f t="shared" si="22"/>
        <v>-0.3333333333333333</v>
      </c>
      <c r="G272" s="4">
        <f t="shared" si="25"/>
        <v>0.03636363636363636</v>
      </c>
      <c r="J272"/>
    </row>
    <row r="273" spans="1:7" ht="12.75">
      <c r="A273" s="2" t="s">
        <v>39</v>
      </c>
      <c r="B273" s="3">
        <v>1</v>
      </c>
      <c r="C273" s="3">
        <v>5</v>
      </c>
      <c r="D273" s="3">
        <f t="shared" si="24"/>
        <v>4</v>
      </c>
      <c r="E273" s="5">
        <f t="shared" si="22"/>
        <v>4</v>
      </c>
      <c r="G273" s="4">
        <f t="shared" si="25"/>
        <v>0.09090909090909091</v>
      </c>
    </row>
    <row r="274" spans="1:7" ht="12.75">
      <c r="A274" s="2" t="s">
        <v>38</v>
      </c>
      <c r="C274" s="3">
        <v>0</v>
      </c>
      <c r="D274" s="3">
        <f t="shared" si="24"/>
        <v>0</v>
      </c>
      <c r="E274" s="5">
        <f t="shared" si="22"/>
      </c>
      <c r="G274" s="4">
        <f t="shared" si="25"/>
        <v>0</v>
      </c>
    </row>
    <row r="275" spans="1:7" ht="12.75">
      <c r="A275" s="2" t="s">
        <v>37</v>
      </c>
      <c r="C275" s="3">
        <v>0</v>
      </c>
      <c r="D275" s="3">
        <f t="shared" si="24"/>
        <v>0</v>
      </c>
      <c r="E275" s="5">
        <f t="shared" si="22"/>
      </c>
      <c r="G275" s="4">
        <f t="shared" si="25"/>
        <v>0</v>
      </c>
    </row>
    <row r="276" spans="1:7" ht="12.75">
      <c r="A276" s="2" t="s">
        <v>36</v>
      </c>
      <c r="C276" s="3">
        <v>0</v>
      </c>
      <c r="D276" s="3">
        <f t="shared" si="24"/>
        <v>0</v>
      </c>
      <c r="E276" s="5">
        <f t="shared" si="22"/>
      </c>
      <c r="G276" s="4">
        <f t="shared" si="25"/>
        <v>0</v>
      </c>
    </row>
    <row r="277" spans="1:7" ht="12.75">
      <c r="A277" s="2" t="s">
        <v>35</v>
      </c>
      <c r="C277" s="3">
        <v>0</v>
      </c>
      <c r="D277" s="3">
        <f t="shared" si="24"/>
        <v>0</v>
      </c>
      <c r="E277" s="5">
        <f t="shared" si="22"/>
      </c>
      <c r="G277" s="4">
        <f t="shared" si="25"/>
        <v>0</v>
      </c>
    </row>
    <row r="278" spans="1:7" ht="12.75">
      <c r="A278" s="2" t="s">
        <v>34</v>
      </c>
      <c r="C278" s="3">
        <v>0</v>
      </c>
      <c r="D278" s="3">
        <f t="shared" si="24"/>
        <v>0</v>
      </c>
      <c r="E278" s="5">
        <f t="shared" si="22"/>
      </c>
      <c r="G278" s="4">
        <f t="shared" si="25"/>
        <v>0</v>
      </c>
    </row>
    <row r="279" spans="1:7" ht="12.75">
      <c r="A279" s="2" t="s">
        <v>33</v>
      </c>
      <c r="C279" s="3">
        <v>0</v>
      </c>
      <c r="D279" s="3">
        <f t="shared" si="24"/>
        <v>0</v>
      </c>
      <c r="E279" s="5">
        <f t="shared" si="22"/>
      </c>
      <c r="G279" s="4">
        <f t="shared" si="25"/>
        <v>0</v>
      </c>
    </row>
    <row r="280" spans="1:7" ht="12.75">
      <c r="A280" s="2" t="s">
        <v>32</v>
      </c>
      <c r="B280" s="3">
        <v>1</v>
      </c>
      <c r="C280" s="3">
        <v>0</v>
      </c>
      <c r="D280" s="3">
        <f t="shared" si="24"/>
        <v>-1</v>
      </c>
      <c r="E280" s="5">
        <f t="shared" si="22"/>
        <v>-1</v>
      </c>
      <c r="G280" s="4">
        <f t="shared" si="25"/>
        <v>0</v>
      </c>
    </row>
    <row r="281" spans="1:7" ht="12.75">
      <c r="A281" s="2" t="s">
        <v>31</v>
      </c>
      <c r="C281" s="3">
        <v>0</v>
      </c>
      <c r="D281" s="3">
        <f t="shared" si="24"/>
        <v>0</v>
      </c>
      <c r="E281" s="5">
        <f t="shared" si="22"/>
      </c>
      <c r="G281" s="4">
        <f t="shared" si="25"/>
        <v>0</v>
      </c>
    </row>
    <row r="282" spans="1:7" ht="12.75">
      <c r="A282" s="2" t="s">
        <v>30</v>
      </c>
      <c r="C282" s="3">
        <v>0</v>
      </c>
      <c r="D282" s="3">
        <f t="shared" si="24"/>
        <v>0</v>
      </c>
      <c r="E282" s="5">
        <f t="shared" si="22"/>
      </c>
      <c r="G282" s="4">
        <f t="shared" si="25"/>
        <v>0</v>
      </c>
    </row>
    <row r="283" spans="1:7" ht="12.75">
      <c r="A283" s="2" t="s">
        <v>29</v>
      </c>
      <c r="C283" s="3">
        <v>0</v>
      </c>
      <c r="D283" s="3">
        <f t="shared" si="24"/>
        <v>0</v>
      </c>
      <c r="E283" s="5">
        <f t="shared" si="22"/>
      </c>
      <c r="G283" s="4">
        <f t="shared" si="25"/>
        <v>0</v>
      </c>
    </row>
    <row r="284" spans="1:7" ht="12.75">
      <c r="A284" s="2" t="s">
        <v>28</v>
      </c>
      <c r="C284" s="3">
        <v>0</v>
      </c>
      <c r="D284" s="3">
        <f t="shared" si="24"/>
        <v>0</v>
      </c>
      <c r="E284" s="5">
        <f t="shared" si="22"/>
      </c>
      <c r="G284" s="4">
        <f t="shared" si="25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4"/>
        <v>-1</v>
      </c>
      <c r="E285" s="5">
        <f t="shared" si="22"/>
        <v>-1</v>
      </c>
      <c r="G285" s="4">
        <f t="shared" si="25"/>
        <v>0</v>
      </c>
    </row>
    <row r="286" ht="12.75">
      <c r="G286" s="4"/>
    </row>
    <row r="287" spans="1:7" ht="12.75">
      <c r="A287" s="2" t="s">
        <v>26</v>
      </c>
      <c r="B287" s="3">
        <f>SUM(B229:B285)</f>
        <v>36</v>
      </c>
      <c r="C287" s="3">
        <f>SUM(C229:C285)</f>
        <v>55</v>
      </c>
      <c r="D287" s="3">
        <f>SUM(C287-B287)</f>
        <v>19</v>
      </c>
      <c r="E287" s="5">
        <f>SUM(D287/B287)</f>
        <v>0.5277777777777778</v>
      </c>
      <c r="G287" s="4">
        <f>SUM(G229:G285)</f>
        <v>1.0000000000000002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 t="str">
        <f>$B$3</f>
        <v>2010-12-32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22</v>
      </c>
      <c r="C294" s="6">
        <v>27</v>
      </c>
      <c r="D294" s="3">
        <f aca="true" t="shared" si="26" ref="D294:D314">SUM(C294-B294)</f>
        <v>5</v>
      </c>
      <c r="E294" s="5">
        <f aca="true" t="shared" si="27" ref="E294:E314">IF(ISBLANK(B294),"",D294/B294)</f>
        <v>0.22727272727272727</v>
      </c>
      <c r="G294" s="4">
        <f aca="true" t="shared" si="28" ref="G294:G314">SUM(C294/$C$316)</f>
        <v>0.08083832335329341</v>
      </c>
    </row>
    <row r="295" spans="1:7" ht="12.75">
      <c r="A295" s="2" t="s">
        <v>253</v>
      </c>
      <c r="B295" s="6">
        <v>9</v>
      </c>
      <c r="C295" s="6">
        <v>0</v>
      </c>
      <c r="D295" s="3">
        <f t="shared" si="26"/>
        <v>-9</v>
      </c>
      <c r="E295" s="5">
        <f t="shared" si="27"/>
        <v>-1</v>
      </c>
      <c r="G295" s="4">
        <f t="shared" si="28"/>
        <v>0</v>
      </c>
    </row>
    <row r="296" spans="1:7" ht="12.75">
      <c r="A296" s="2" t="s">
        <v>254</v>
      </c>
      <c r="B296" s="6">
        <v>49</v>
      </c>
      <c r="C296" s="31">
        <v>44</v>
      </c>
      <c r="D296" s="3">
        <f t="shared" si="26"/>
        <v>-5</v>
      </c>
      <c r="E296" s="5">
        <f t="shared" si="27"/>
        <v>-0.10204081632653061</v>
      </c>
      <c r="G296" s="4">
        <f t="shared" si="28"/>
        <v>0.1317365269461078</v>
      </c>
    </row>
    <row r="297" spans="1:7" ht="12.75">
      <c r="A297" s="2" t="s">
        <v>255</v>
      </c>
      <c r="B297" s="6">
        <v>54</v>
      </c>
      <c r="C297" s="6">
        <v>51</v>
      </c>
      <c r="D297" s="3">
        <f t="shared" si="26"/>
        <v>-3</v>
      </c>
      <c r="E297" s="5">
        <f t="shared" si="27"/>
        <v>-0.05555555555555555</v>
      </c>
      <c r="G297" s="4">
        <f t="shared" si="28"/>
        <v>0.15269461077844312</v>
      </c>
    </row>
    <row r="298" spans="1:7" ht="12.75">
      <c r="A298" s="2" t="s">
        <v>256</v>
      </c>
      <c r="B298" s="6">
        <v>45</v>
      </c>
      <c r="C298" s="6">
        <v>51</v>
      </c>
      <c r="D298" s="3">
        <f t="shared" si="26"/>
        <v>6</v>
      </c>
      <c r="E298" s="5">
        <f t="shared" si="27"/>
        <v>0.13333333333333333</v>
      </c>
      <c r="G298" s="4">
        <f t="shared" si="28"/>
        <v>0.15269461077844312</v>
      </c>
    </row>
    <row r="299" spans="1:7" ht="12.75">
      <c r="A299" s="2" t="s">
        <v>257</v>
      </c>
      <c r="B299" s="7">
        <v>55</v>
      </c>
      <c r="C299" s="6">
        <v>94</v>
      </c>
      <c r="D299" s="6">
        <f t="shared" si="26"/>
        <v>39</v>
      </c>
      <c r="E299" s="5">
        <f t="shared" si="27"/>
        <v>0.7090909090909091</v>
      </c>
      <c r="F299" s="8"/>
      <c r="G299" s="4">
        <f t="shared" si="28"/>
        <v>0.281437125748503</v>
      </c>
    </row>
    <row r="300" spans="1:7" ht="12.75">
      <c r="A300" s="2" t="s">
        <v>258</v>
      </c>
      <c r="B300" s="7"/>
      <c r="C300" s="6">
        <v>0</v>
      </c>
      <c r="D300" s="6">
        <f t="shared" si="26"/>
        <v>0</v>
      </c>
      <c r="E300" s="5">
        <f t="shared" si="27"/>
      </c>
      <c r="F300" s="8"/>
      <c r="G300" s="4">
        <f t="shared" si="28"/>
        <v>0</v>
      </c>
    </row>
    <row r="301" spans="1:7" ht="12.75">
      <c r="A301" s="2" t="s">
        <v>259</v>
      </c>
      <c r="B301" s="6"/>
      <c r="C301" s="6">
        <v>0</v>
      </c>
      <c r="D301" s="6">
        <f t="shared" si="26"/>
        <v>0</v>
      </c>
      <c r="E301" s="5">
        <f t="shared" si="27"/>
      </c>
      <c r="G301" s="4">
        <f t="shared" si="28"/>
        <v>0</v>
      </c>
    </row>
    <row r="302" spans="1:7" ht="12.75">
      <c r="A302" s="2" t="s">
        <v>260</v>
      </c>
      <c r="C302" s="3">
        <v>0</v>
      </c>
      <c r="D302" s="6">
        <f t="shared" si="26"/>
        <v>0</v>
      </c>
      <c r="E302" s="5">
        <f t="shared" si="27"/>
      </c>
      <c r="G302" s="4">
        <f t="shared" si="28"/>
        <v>0</v>
      </c>
    </row>
    <row r="303" spans="1:7" ht="12.75">
      <c r="A303" s="2" t="s">
        <v>87</v>
      </c>
      <c r="B303" s="3">
        <v>2</v>
      </c>
      <c r="C303" s="3">
        <v>7</v>
      </c>
      <c r="D303" s="6">
        <f t="shared" si="26"/>
        <v>5</v>
      </c>
      <c r="E303" s="5">
        <f t="shared" si="27"/>
        <v>2.5</v>
      </c>
      <c r="G303" s="4">
        <f t="shared" si="28"/>
        <v>0.020958083832335328</v>
      </c>
    </row>
    <row r="304" spans="1:7" ht="12.75">
      <c r="A304" s="2" t="s">
        <v>261</v>
      </c>
      <c r="B304" s="3">
        <v>7</v>
      </c>
      <c r="C304" s="3">
        <v>9</v>
      </c>
      <c r="D304" s="6">
        <f t="shared" si="26"/>
        <v>2</v>
      </c>
      <c r="E304" s="5">
        <f t="shared" si="27"/>
        <v>0.2857142857142857</v>
      </c>
      <c r="G304" s="4">
        <f t="shared" si="28"/>
        <v>0.02694610778443114</v>
      </c>
    </row>
    <row r="305" spans="1:7" ht="12.75">
      <c r="A305" s="2" t="s">
        <v>262</v>
      </c>
      <c r="B305" s="3">
        <v>6</v>
      </c>
      <c r="C305" s="3">
        <v>16</v>
      </c>
      <c r="D305" s="6">
        <f t="shared" si="26"/>
        <v>10</v>
      </c>
      <c r="E305" s="5">
        <f t="shared" si="27"/>
        <v>1.6666666666666667</v>
      </c>
      <c r="G305" s="4">
        <f t="shared" si="28"/>
        <v>0.04790419161676647</v>
      </c>
    </row>
    <row r="306" spans="1:7" ht="12.75">
      <c r="A306" s="2" t="s">
        <v>263</v>
      </c>
      <c r="B306" s="3">
        <v>2</v>
      </c>
      <c r="C306" s="3">
        <v>5</v>
      </c>
      <c r="D306" s="6">
        <f t="shared" si="26"/>
        <v>3</v>
      </c>
      <c r="E306" s="5">
        <f t="shared" si="27"/>
        <v>1.5</v>
      </c>
      <c r="G306" s="4">
        <f t="shared" si="28"/>
        <v>0.014970059880239521</v>
      </c>
    </row>
    <row r="307" spans="1:7" ht="12.75">
      <c r="A307" s="2" t="s">
        <v>6</v>
      </c>
      <c r="B307" s="3">
        <v>1</v>
      </c>
      <c r="C307" s="3">
        <v>0</v>
      </c>
      <c r="D307" s="6">
        <f t="shared" si="26"/>
        <v>-1</v>
      </c>
      <c r="E307" s="5">
        <f t="shared" si="27"/>
        <v>-1</v>
      </c>
      <c r="G307" s="4">
        <f t="shared" si="28"/>
        <v>0</v>
      </c>
    </row>
    <row r="308" spans="1:7" ht="12.75">
      <c r="A308" s="2" t="s">
        <v>7</v>
      </c>
      <c r="C308" s="3">
        <v>1</v>
      </c>
      <c r="D308" s="6">
        <f t="shared" si="26"/>
        <v>1</v>
      </c>
      <c r="E308" s="5">
        <f t="shared" si="27"/>
      </c>
      <c r="G308" s="4">
        <f t="shared" si="28"/>
        <v>0.0029940119760479044</v>
      </c>
    </row>
    <row r="309" spans="1:7" ht="12.75">
      <c r="A309" s="2" t="s">
        <v>3</v>
      </c>
      <c r="B309" s="3">
        <v>2</v>
      </c>
      <c r="C309" s="3">
        <v>0</v>
      </c>
      <c r="D309" s="6">
        <f t="shared" si="26"/>
        <v>-2</v>
      </c>
      <c r="E309" s="5">
        <f t="shared" si="27"/>
        <v>-1</v>
      </c>
      <c r="G309" s="4">
        <f t="shared" si="28"/>
        <v>0</v>
      </c>
    </row>
    <row r="310" spans="1:7" ht="12.75">
      <c r="A310" s="2" t="s">
        <v>264</v>
      </c>
      <c r="B310" s="3">
        <v>2</v>
      </c>
      <c r="C310" s="3">
        <v>1</v>
      </c>
      <c r="D310" s="6">
        <f t="shared" si="26"/>
        <v>-1</v>
      </c>
      <c r="E310" s="5">
        <f t="shared" si="27"/>
        <v>-0.5</v>
      </c>
      <c r="G310" s="4">
        <f t="shared" si="28"/>
        <v>0.0029940119760479044</v>
      </c>
    </row>
    <row r="311" spans="1:7" ht="12.75">
      <c r="A311" s="2" t="s">
        <v>265</v>
      </c>
      <c r="B311" s="3">
        <v>8</v>
      </c>
      <c r="C311" s="3">
        <v>3</v>
      </c>
      <c r="D311" s="6">
        <f t="shared" si="26"/>
        <v>-5</v>
      </c>
      <c r="E311" s="5">
        <f t="shared" si="27"/>
        <v>-0.625</v>
      </c>
      <c r="G311" s="4">
        <f t="shared" si="28"/>
        <v>0.008982035928143712</v>
      </c>
    </row>
    <row r="312" spans="1:7" ht="12.75">
      <c r="A312" s="2" t="s">
        <v>266</v>
      </c>
      <c r="B312" s="3">
        <v>11</v>
      </c>
      <c r="C312" s="3">
        <v>18</v>
      </c>
      <c r="D312" s="6">
        <f t="shared" si="26"/>
        <v>7</v>
      </c>
      <c r="E312" s="5">
        <f t="shared" si="27"/>
        <v>0.6363636363636364</v>
      </c>
      <c r="G312" s="4">
        <f t="shared" si="28"/>
        <v>0.05389221556886228</v>
      </c>
    </row>
    <row r="313" spans="1:7" ht="12.75">
      <c r="A313" s="2" t="s">
        <v>267</v>
      </c>
      <c r="B313" s="3">
        <v>6</v>
      </c>
      <c r="C313" s="3">
        <v>5</v>
      </c>
      <c r="D313" s="6">
        <f t="shared" si="26"/>
        <v>-1</v>
      </c>
      <c r="E313" s="5">
        <f t="shared" si="27"/>
        <v>-0.16666666666666666</v>
      </c>
      <c r="G313" s="4">
        <f t="shared" si="28"/>
        <v>0.014970059880239521</v>
      </c>
    </row>
    <row r="314" spans="1:7" ht="12.75">
      <c r="A314" s="2" t="s">
        <v>268</v>
      </c>
      <c r="B314" s="3">
        <v>5</v>
      </c>
      <c r="C314" s="3">
        <v>2</v>
      </c>
      <c r="D314" s="6">
        <f t="shared" si="26"/>
        <v>-3</v>
      </c>
      <c r="E314" s="5">
        <f t="shared" si="27"/>
        <v>-0.6</v>
      </c>
      <c r="G314" s="4">
        <f t="shared" si="28"/>
        <v>0.005988023952095809</v>
      </c>
    </row>
    <row r="315" spans="5:7" ht="12.75">
      <c r="E315" s="5"/>
      <c r="G315" s="4"/>
    </row>
    <row r="316" spans="1:7" ht="12.75">
      <c r="A316" s="2" t="s">
        <v>26</v>
      </c>
      <c r="B316" s="3">
        <f>SUM(B294:B314)</f>
        <v>286</v>
      </c>
      <c r="C316" s="3">
        <f>SUM(C294:C314)</f>
        <v>334</v>
      </c>
      <c r="D316" s="3">
        <f>SUM(C316-B316)</f>
        <v>48</v>
      </c>
      <c r="E316" s="5">
        <f>SUM(D316/B316)</f>
        <v>0.16783216783216784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 t="str">
        <f>$B$3</f>
        <v>2010-12-32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44</v>
      </c>
      <c r="C323" s="6">
        <v>21</v>
      </c>
      <c r="D323" s="6">
        <f aca="true" t="shared" si="29" ref="D323:D340">SUM(C323-B323)</f>
        <v>-23</v>
      </c>
      <c r="E323" s="5">
        <f aca="true" t="shared" si="30" ref="E323:E340">IF(ISBLANK(B323),"",D323/B323)</f>
        <v>-0.5227272727272727</v>
      </c>
      <c r="G323" s="4">
        <f aca="true" t="shared" si="31" ref="G323:G340">SUM(C323/$C$342)</f>
        <v>0.07342657342657342</v>
      </c>
    </row>
    <row r="324" spans="1:7" ht="12.75">
      <c r="A324" s="2" t="s">
        <v>271</v>
      </c>
      <c r="B324" s="6">
        <v>13</v>
      </c>
      <c r="C324" s="6">
        <v>8</v>
      </c>
      <c r="D324" s="6">
        <f t="shared" si="29"/>
        <v>-5</v>
      </c>
      <c r="E324" s="5">
        <f t="shared" si="30"/>
        <v>-0.38461538461538464</v>
      </c>
      <c r="G324" s="4">
        <f t="shared" si="31"/>
        <v>0.027972027972027972</v>
      </c>
    </row>
    <row r="325" spans="1:7" ht="12.75">
      <c r="A325" s="2" t="s">
        <v>272</v>
      </c>
      <c r="B325" s="6">
        <v>8</v>
      </c>
      <c r="C325" s="6">
        <v>17</v>
      </c>
      <c r="D325" s="6">
        <f t="shared" si="29"/>
        <v>9</v>
      </c>
      <c r="E325" s="5">
        <f t="shared" si="30"/>
        <v>1.125</v>
      </c>
      <c r="G325" s="4">
        <f t="shared" si="31"/>
        <v>0.05944055944055944</v>
      </c>
    </row>
    <row r="326" spans="1:7" ht="12.75">
      <c r="A326" s="2" t="s">
        <v>273</v>
      </c>
      <c r="B326" s="6">
        <v>28</v>
      </c>
      <c r="C326" s="6">
        <v>42</v>
      </c>
      <c r="D326" s="6">
        <f t="shared" si="29"/>
        <v>14</v>
      </c>
      <c r="E326" s="5">
        <f t="shared" si="30"/>
        <v>0.5</v>
      </c>
      <c r="G326" s="4">
        <f t="shared" si="31"/>
        <v>0.14685314685314685</v>
      </c>
    </row>
    <row r="327" spans="1:7" ht="12.75">
      <c r="A327" s="2" t="s">
        <v>274</v>
      </c>
      <c r="B327" s="6">
        <v>1</v>
      </c>
      <c r="C327" s="6">
        <v>5</v>
      </c>
      <c r="D327" s="6">
        <f t="shared" si="29"/>
        <v>4</v>
      </c>
      <c r="E327" s="5">
        <f t="shared" si="30"/>
        <v>4</v>
      </c>
      <c r="G327" s="4">
        <f t="shared" si="31"/>
        <v>0.017482517482517484</v>
      </c>
    </row>
    <row r="328" spans="1:7" ht="12.75">
      <c r="A328" s="2" t="s">
        <v>275</v>
      </c>
      <c r="B328" s="6">
        <v>88</v>
      </c>
      <c r="C328" s="6">
        <v>119</v>
      </c>
      <c r="D328" s="6">
        <f t="shared" si="29"/>
        <v>31</v>
      </c>
      <c r="E328" s="5">
        <f t="shared" si="30"/>
        <v>0.3522727272727273</v>
      </c>
      <c r="G328" s="4">
        <f t="shared" si="31"/>
        <v>0.4160839160839161</v>
      </c>
    </row>
    <row r="329" spans="1:7" ht="12.75">
      <c r="A329" s="2" t="s">
        <v>276</v>
      </c>
      <c r="B329" s="6">
        <v>11</v>
      </c>
      <c r="C329" s="6">
        <v>4</v>
      </c>
      <c r="D329" s="6">
        <f t="shared" si="29"/>
        <v>-7</v>
      </c>
      <c r="E329" s="5">
        <f t="shared" si="30"/>
        <v>-0.6363636363636364</v>
      </c>
      <c r="G329" s="4">
        <f t="shared" si="31"/>
        <v>0.013986013986013986</v>
      </c>
    </row>
    <row r="330" spans="1:7" ht="12.75">
      <c r="A330" s="2" t="s">
        <v>277</v>
      </c>
      <c r="B330" s="6">
        <v>2</v>
      </c>
      <c r="C330" s="6">
        <v>1</v>
      </c>
      <c r="D330" s="6">
        <f t="shared" si="29"/>
        <v>-1</v>
      </c>
      <c r="E330" s="5">
        <f t="shared" si="30"/>
        <v>-0.5</v>
      </c>
      <c r="G330" s="4">
        <f t="shared" si="31"/>
        <v>0.0034965034965034965</v>
      </c>
    </row>
    <row r="331" spans="1:7" ht="12.75">
      <c r="A331" s="2" t="s">
        <v>278</v>
      </c>
      <c r="B331" s="6">
        <v>37</v>
      </c>
      <c r="C331" s="6">
        <v>44</v>
      </c>
      <c r="D331" s="6">
        <f t="shared" si="29"/>
        <v>7</v>
      </c>
      <c r="E331" s="5">
        <f t="shared" si="30"/>
        <v>0.1891891891891892</v>
      </c>
      <c r="G331" s="4">
        <f t="shared" si="31"/>
        <v>0.15384615384615385</v>
      </c>
    </row>
    <row r="332" spans="1:7" ht="12.75">
      <c r="A332" s="2" t="s">
        <v>279</v>
      </c>
      <c r="B332" s="6">
        <v>14</v>
      </c>
      <c r="C332" s="6">
        <v>15</v>
      </c>
      <c r="D332" s="6">
        <f t="shared" si="29"/>
        <v>1</v>
      </c>
      <c r="E332" s="5">
        <f t="shared" si="30"/>
        <v>0.07142857142857142</v>
      </c>
      <c r="G332" s="4">
        <f t="shared" si="31"/>
        <v>0.05244755244755245</v>
      </c>
    </row>
    <row r="333" spans="1:7" ht="12.75">
      <c r="A333" s="2" t="s">
        <v>280</v>
      </c>
      <c r="B333" s="6">
        <v>1</v>
      </c>
      <c r="C333" s="6">
        <v>0</v>
      </c>
      <c r="D333" s="6">
        <f t="shared" si="29"/>
        <v>-1</v>
      </c>
      <c r="E333" s="5">
        <f t="shared" si="30"/>
        <v>-1</v>
      </c>
      <c r="G333" s="4">
        <f t="shared" si="31"/>
        <v>0</v>
      </c>
    </row>
    <row r="334" spans="1:7" ht="12.75">
      <c r="A334" s="2" t="s">
        <v>281</v>
      </c>
      <c r="B334" s="6">
        <v>2</v>
      </c>
      <c r="C334" s="6">
        <v>1</v>
      </c>
      <c r="D334" s="6">
        <f t="shared" si="29"/>
        <v>-1</v>
      </c>
      <c r="E334" s="5">
        <f t="shared" si="30"/>
        <v>-0.5</v>
      </c>
      <c r="G334" s="4">
        <f t="shared" si="31"/>
        <v>0.0034965034965034965</v>
      </c>
    </row>
    <row r="335" spans="1:7" ht="12.75">
      <c r="A335" s="2" t="s">
        <v>282</v>
      </c>
      <c r="B335" s="7"/>
      <c r="C335" s="6">
        <v>2</v>
      </c>
      <c r="D335" s="6">
        <f t="shared" si="29"/>
        <v>2</v>
      </c>
      <c r="E335" s="5">
        <f t="shared" si="30"/>
      </c>
      <c r="F335" s="8"/>
      <c r="G335" s="4">
        <f t="shared" si="31"/>
        <v>0.006993006993006993</v>
      </c>
    </row>
    <row r="336" spans="1:7" ht="12.75">
      <c r="A336" s="2" t="s">
        <v>283</v>
      </c>
      <c r="B336" s="7">
        <v>14</v>
      </c>
      <c r="C336" s="6">
        <v>5</v>
      </c>
      <c r="D336" s="6">
        <f t="shared" si="29"/>
        <v>-9</v>
      </c>
      <c r="E336" s="5">
        <f t="shared" si="30"/>
        <v>-0.6428571428571429</v>
      </c>
      <c r="F336" s="8"/>
      <c r="G336" s="4">
        <f t="shared" si="31"/>
        <v>0.017482517482517484</v>
      </c>
    </row>
    <row r="337" spans="1:7" ht="12.75">
      <c r="A337" s="2" t="s">
        <v>284</v>
      </c>
      <c r="B337" s="6">
        <v>2</v>
      </c>
      <c r="C337" s="6">
        <v>0</v>
      </c>
      <c r="D337" s="6">
        <f t="shared" si="29"/>
        <v>-2</v>
      </c>
      <c r="E337" s="5">
        <f t="shared" si="30"/>
        <v>-1</v>
      </c>
      <c r="G337" s="4">
        <f t="shared" si="31"/>
        <v>0</v>
      </c>
    </row>
    <row r="338" spans="1:7" ht="12.75">
      <c r="A338" s="2" t="s">
        <v>285</v>
      </c>
      <c r="C338" s="3">
        <v>0</v>
      </c>
      <c r="D338" s="6">
        <f t="shared" si="29"/>
        <v>0</v>
      </c>
      <c r="E338" s="5">
        <f t="shared" si="30"/>
      </c>
      <c r="G338" s="4">
        <f t="shared" si="31"/>
        <v>0</v>
      </c>
    </row>
    <row r="339" spans="1:7" ht="12.75">
      <c r="A339" s="2" t="s">
        <v>0</v>
      </c>
      <c r="C339" s="3">
        <v>0</v>
      </c>
      <c r="D339" s="6">
        <f t="shared" si="29"/>
        <v>0</v>
      </c>
      <c r="E339" s="5">
        <f t="shared" si="30"/>
      </c>
      <c r="G339" s="4">
        <f t="shared" si="31"/>
        <v>0</v>
      </c>
    </row>
    <row r="340" spans="1:7" ht="12.75">
      <c r="A340" s="2" t="s">
        <v>1</v>
      </c>
      <c r="C340" s="3">
        <v>2</v>
      </c>
      <c r="D340" s="6">
        <f t="shared" si="29"/>
        <v>2</v>
      </c>
      <c r="E340" s="5">
        <f t="shared" si="30"/>
      </c>
      <c r="G340" s="4">
        <f t="shared" si="31"/>
        <v>0.006993006993006993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265</v>
      </c>
      <c r="C342" s="3">
        <f>SUM(C323:C340)</f>
        <v>286</v>
      </c>
      <c r="D342" s="3">
        <f>SUM(C342-B342)</f>
        <v>21</v>
      </c>
      <c r="E342" s="5">
        <f>SUM(D342/B342)</f>
        <v>0.07924528301886792</v>
      </c>
      <c r="G342" s="4">
        <f>SUM(G323:G340)</f>
        <v>1</v>
      </c>
    </row>
    <row r="344" spans="1:3" ht="12.75">
      <c r="A344" s="16" t="s">
        <v>110</v>
      </c>
      <c r="B344" s="16"/>
      <c r="C344" s="16"/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 t="str">
        <f>$B$3</f>
        <v>2010-12-32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8" ht="12.75">
      <c r="A349" s="2" t="s">
        <v>226</v>
      </c>
      <c r="B349" s="35">
        <v>1098</v>
      </c>
      <c r="C349" s="36">
        <v>1037</v>
      </c>
      <c r="D349" s="6">
        <f>SUM(C349-B349)</f>
        <v>-61</v>
      </c>
      <c r="E349" s="5">
        <f aca="true" t="shared" si="32" ref="E349:E358">IF(ISBLANK(B349),"",D349/B349)</f>
        <v>-0.05555555555555555</v>
      </c>
      <c r="G349" s="4">
        <f>SUM(C349/$C$362)</f>
        <v>0.2753584705257568</v>
      </c>
      <c r="H349" s="46" t="s">
        <v>313</v>
      </c>
    </row>
    <row r="350" spans="1:7" ht="12.75">
      <c r="A350" s="2" t="s">
        <v>227</v>
      </c>
      <c r="B350" s="36">
        <v>877</v>
      </c>
      <c r="C350" s="36">
        <v>847</v>
      </c>
      <c r="D350" s="6">
        <f aca="true" t="shared" si="33" ref="D350:D358">SUM(C350-B350)</f>
        <v>-30</v>
      </c>
      <c r="E350" s="5">
        <f t="shared" si="32"/>
        <v>-0.03420752565564424</v>
      </c>
      <c r="G350" s="4">
        <f aca="true" t="shared" si="34" ref="G350:G358">SUM(C350/$C$362)</f>
        <v>0.22490706319702602</v>
      </c>
    </row>
    <row r="351" spans="1:7" ht="12.75">
      <c r="A351" s="2" t="s">
        <v>223</v>
      </c>
      <c r="B351" s="36">
        <v>308</v>
      </c>
      <c r="C351" s="36">
        <v>350</v>
      </c>
      <c r="D351" s="6">
        <f t="shared" si="33"/>
        <v>42</v>
      </c>
      <c r="E351" s="5">
        <f t="shared" si="32"/>
        <v>0.13636363636363635</v>
      </c>
      <c r="G351" s="4">
        <f t="shared" si="34"/>
        <v>0.09293680297397769</v>
      </c>
    </row>
    <row r="352" spans="1:7" ht="12.75">
      <c r="A352" s="2" t="s">
        <v>221</v>
      </c>
      <c r="B352" s="36">
        <v>273</v>
      </c>
      <c r="C352" s="36">
        <v>282</v>
      </c>
      <c r="D352" s="6">
        <f t="shared" si="33"/>
        <v>9</v>
      </c>
      <c r="E352" s="5">
        <f t="shared" si="32"/>
        <v>0.03296703296703297</v>
      </c>
      <c r="G352" s="4">
        <f t="shared" si="34"/>
        <v>0.07488050982474774</v>
      </c>
    </row>
    <row r="353" spans="1:7" ht="12.75">
      <c r="A353" s="2" t="s">
        <v>225</v>
      </c>
      <c r="B353" s="36">
        <v>259</v>
      </c>
      <c r="C353" s="36">
        <v>264</v>
      </c>
      <c r="D353" s="6">
        <f t="shared" si="33"/>
        <v>5</v>
      </c>
      <c r="E353" s="5">
        <f t="shared" si="32"/>
        <v>0.019305019305019305</v>
      </c>
      <c r="G353" s="4">
        <f t="shared" si="34"/>
        <v>0.07010090281465746</v>
      </c>
    </row>
    <row r="354" spans="1:7" ht="12.75">
      <c r="A354" s="2" t="s">
        <v>216</v>
      </c>
      <c r="B354" s="36">
        <v>198</v>
      </c>
      <c r="C354" s="36">
        <v>212</v>
      </c>
      <c r="D354" s="6">
        <f t="shared" si="33"/>
        <v>14</v>
      </c>
      <c r="E354" s="5">
        <f t="shared" si="32"/>
        <v>0.0707070707070707</v>
      </c>
      <c r="G354" s="4">
        <f t="shared" si="34"/>
        <v>0.056293149229952204</v>
      </c>
    </row>
    <row r="355" spans="1:7" ht="12.75">
      <c r="A355" s="2" t="s">
        <v>239</v>
      </c>
      <c r="B355" s="36">
        <v>242</v>
      </c>
      <c r="C355" s="36">
        <v>208</v>
      </c>
      <c r="D355" s="6">
        <f t="shared" si="33"/>
        <v>-34</v>
      </c>
      <c r="E355" s="5">
        <f t="shared" si="32"/>
        <v>-0.14049586776859505</v>
      </c>
      <c r="G355" s="4">
        <f t="shared" si="34"/>
        <v>0.05523101433882103</v>
      </c>
    </row>
    <row r="356" spans="1:7" ht="12.75">
      <c r="A356" s="2" t="s">
        <v>25</v>
      </c>
      <c r="B356" s="44">
        <v>189</v>
      </c>
      <c r="C356" s="36">
        <v>197</v>
      </c>
      <c r="D356" s="6">
        <f t="shared" si="33"/>
        <v>8</v>
      </c>
      <c r="E356" s="5">
        <f t="shared" si="32"/>
        <v>0.042328042328042326</v>
      </c>
      <c r="G356" s="4">
        <f t="shared" si="34"/>
        <v>0.0523101433882103</v>
      </c>
    </row>
    <row r="357" spans="1:7" ht="12.75">
      <c r="A357" s="2" t="s">
        <v>219</v>
      </c>
      <c r="B357" s="44">
        <v>169</v>
      </c>
      <c r="C357" s="44">
        <v>185</v>
      </c>
      <c r="D357" s="6">
        <f t="shared" si="33"/>
        <v>16</v>
      </c>
      <c r="E357" s="5">
        <f t="shared" si="32"/>
        <v>0.09467455621301775</v>
      </c>
      <c r="G357" s="4">
        <f t="shared" si="34"/>
        <v>0.04912373871481678</v>
      </c>
    </row>
    <row r="358" spans="1:7" ht="12.75">
      <c r="A358" s="2" t="s">
        <v>286</v>
      </c>
      <c r="B358" s="44">
        <v>188</v>
      </c>
      <c r="C358" s="36">
        <v>184</v>
      </c>
      <c r="D358" s="6">
        <f t="shared" si="33"/>
        <v>-4</v>
      </c>
      <c r="E358" s="5">
        <f t="shared" si="32"/>
        <v>-0.02127659574468085</v>
      </c>
      <c r="G358" s="4">
        <f t="shared" si="34"/>
        <v>0.048858204992033985</v>
      </c>
    </row>
    <row r="359" spans="2:7" ht="12.75">
      <c r="B359" s="36"/>
      <c r="D359" s="6"/>
      <c r="E359" s="5"/>
      <c r="G359" s="4"/>
    </row>
    <row r="360" spans="2:7" ht="12.75">
      <c r="B360" s="44"/>
      <c r="C360" s="36"/>
      <c r="D360" s="6"/>
      <c r="E360" s="5"/>
      <c r="G360" s="4"/>
    </row>
    <row r="361" spans="2:7" ht="12.75">
      <c r="B361" s="36"/>
      <c r="C361" s="5"/>
      <c r="D361" s="5"/>
      <c r="E361" s="5"/>
      <c r="G361" s="4"/>
    </row>
    <row r="362" spans="1:7" ht="12.75">
      <c r="A362" s="2" t="s">
        <v>26</v>
      </c>
      <c r="B362" s="3">
        <f>SUM(B349:B361)</f>
        <v>3801</v>
      </c>
      <c r="C362" s="3">
        <f>SUM(C349:C361)</f>
        <v>3766</v>
      </c>
      <c r="D362" s="3">
        <f>SUM(C362-B362)</f>
        <v>-35</v>
      </c>
      <c r="E362" s="5">
        <f>SUM(D362/B362)</f>
        <v>-0.009208103130755065</v>
      </c>
      <c r="G362" s="4">
        <f>SUM(G349:G358)</f>
        <v>0.9999999999999999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 t="s">
        <v>101</v>
      </c>
      <c r="B371" s="45" t="s">
        <v>107</v>
      </c>
      <c r="E371" s="2"/>
      <c r="F371" s="1"/>
      <c r="G371"/>
      <c r="I371" s="32"/>
      <c r="J371"/>
    </row>
    <row r="372" spans="1:7" ht="12.75">
      <c r="A372" s="33" t="s">
        <v>99</v>
      </c>
      <c r="B372" s="45" t="s">
        <v>227</v>
      </c>
      <c r="E372" s="2"/>
      <c r="F372" s="1"/>
      <c r="G372"/>
    </row>
    <row r="373" spans="1:10" ht="12.75">
      <c r="A373" s="33" t="s">
        <v>106</v>
      </c>
      <c r="B373" s="45" t="s">
        <v>109</v>
      </c>
      <c r="E373" s="2"/>
      <c r="F373" s="1"/>
      <c r="G373"/>
      <c r="I373" s="32"/>
      <c r="J373"/>
    </row>
    <row r="374" spans="1:10" ht="12.75">
      <c r="A374" s="33" t="s">
        <v>103</v>
      </c>
      <c r="B374" s="45" t="s">
        <v>108</v>
      </c>
      <c r="E374" s="2"/>
      <c r="F374" s="1"/>
      <c r="G374"/>
      <c r="I374" s="32"/>
      <c r="J374"/>
    </row>
    <row r="375" spans="1:7" ht="12.75">
      <c r="A375" s="33" t="s">
        <v>105</v>
      </c>
      <c r="B375" s="45" t="s">
        <v>214</v>
      </c>
      <c r="D375" s="2"/>
      <c r="E375" s="1"/>
      <c r="F375"/>
      <c r="G375"/>
    </row>
    <row r="376" spans="1:7" ht="12.75">
      <c r="A376" s="33" t="s">
        <v>97</v>
      </c>
      <c r="B376" s="45" t="s">
        <v>221</v>
      </c>
      <c r="D376" s="2"/>
      <c r="E376" s="1"/>
      <c r="F376"/>
      <c r="G376"/>
    </row>
    <row r="377" spans="1:7" ht="12.75">
      <c r="A377" s="33" t="s">
        <v>100</v>
      </c>
      <c r="B377" s="45" t="s">
        <v>223</v>
      </c>
      <c r="D377" s="2"/>
      <c r="E377" s="1"/>
      <c r="F377"/>
      <c r="G377"/>
    </row>
    <row r="378" spans="1:2" ht="12.75">
      <c r="A378" s="33" t="s">
        <v>102</v>
      </c>
      <c r="B378" s="20" t="s">
        <v>219</v>
      </c>
    </row>
    <row r="379" spans="1:7" ht="12.75">
      <c r="A379" s="33" t="s">
        <v>98</v>
      </c>
      <c r="B379" s="20" t="s">
        <v>217</v>
      </c>
      <c r="E379" s="2"/>
      <c r="F379" s="1"/>
      <c r="G379"/>
    </row>
    <row r="380" spans="1:7" ht="12.75">
      <c r="A380" s="33" t="s">
        <v>104</v>
      </c>
      <c r="B380" s="20" t="s">
        <v>122</v>
      </c>
      <c r="E380" s="2"/>
      <c r="F380" s="1"/>
      <c r="G380"/>
    </row>
    <row r="381" spans="1:2" ht="12.75">
      <c r="A381" s="33" t="s">
        <v>241</v>
      </c>
      <c r="B381" s="20" t="s">
        <v>238</v>
      </c>
    </row>
    <row r="382" spans="1:2" ht="12.75">
      <c r="A382" s="33" t="s">
        <v>240</v>
      </c>
      <c r="B382" s="20" t="s">
        <v>239</v>
      </c>
    </row>
    <row r="383" spans="1:2" ht="12.75">
      <c r="A383" s="33" t="s">
        <v>242</v>
      </c>
      <c r="B383" s="20" t="s">
        <v>225</v>
      </c>
    </row>
    <row r="384" spans="1:2" ht="12.75">
      <c r="A384" s="33" t="s">
        <v>243</v>
      </c>
      <c r="B384" s="20" t="s">
        <v>215</v>
      </c>
    </row>
    <row r="385" spans="1:2" ht="12.75">
      <c r="A385" s="33" t="s">
        <v>230</v>
      </c>
      <c r="B385" s="20" t="s">
        <v>224</v>
      </c>
    </row>
    <row r="386" spans="1:2" ht="12.75">
      <c r="A386" s="33" t="s">
        <v>52</v>
      </c>
      <c r="B386" s="20" t="s">
        <v>51</v>
      </c>
    </row>
    <row r="387" spans="1:10" ht="12.75">
      <c r="A387" s="39" t="s">
        <v>149</v>
      </c>
      <c r="B387" t="s">
        <v>220</v>
      </c>
      <c r="C387"/>
      <c r="D387"/>
      <c r="E387"/>
      <c r="F387"/>
      <c r="G387"/>
      <c r="J387"/>
    </row>
  </sheetData>
  <sheetProtection/>
  <conditionalFormatting sqref="D4:D16 D39:D49 D51:D60 D18:D32 D34:D37 D62:D73 D75:D85 D87:D99 D155:D182 D124:D149 D151:D153 D2 D184:D206 D228:D291 D293:D320 D101:D109 D322:D346 D366:D65536 D364 D208:D226 D348:D36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7"/>
  <sheetViews>
    <sheetView zoomScalePageLayoutView="0" workbookViewId="0" topLeftCell="A1">
      <selection activeCell="F117" sqref="F117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59</v>
      </c>
    </row>
    <row r="2" spans="1:20" ht="12.75">
      <c r="A2" s="3" t="s">
        <v>83</v>
      </c>
      <c r="B2" s="14">
        <v>40179</v>
      </c>
      <c r="C2" s="14">
        <v>40544</v>
      </c>
      <c r="G2" s="13" t="s">
        <v>82</v>
      </c>
      <c r="T2" t="s">
        <v>60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26"/>
    </row>
    <row r="5" spans="1:7" ht="12.75">
      <c r="A5" s="3" t="s">
        <v>287</v>
      </c>
      <c r="B5" s="3">
        <v>161</v>
      </c>
      <c r="C5" s="3">
        <v>156</v>
      </c>
      <c r="D5" s="3">
        <f aca="true" t="shared" si="0" ref="D5:D10">SUM(C5-B5)</f>
        <v>-5</v>
      </c>
      <c r="E5" s="5">
        <f aca="true" t="shared" si="1" ref="E5:E10">SUM(D5/B5)</f>
        <v>-0.031055900621118012</v>
      </c>
      <c r="G5" s="1">
        <f aca="true" t="shared" si="2" ref="G5:G10">SUM(C5/$C$12)</f>
        <v>0.06148994875837603</v>
      </c>
    </row>
    <row r="6" spans="1:7" ht="12.75">
      <c r="A6" s="3" t="s">
        <v>212</v>
      </c>
      <c r="B6" s="3">
        <v>167</v>
      </c>
      <c r="C6" s="3">
        <v>174</v>
      </c>
      <c r="D6" s="3">
        <f t="shared" si="0"/>
        <v>7</v>
      </c>
      <c r="E6" s="5">
        <f t="shared" si="1"/>
        <v>0.041916167664670656</v>
      </c>
      <c r="G6" s="1">
        <f t="shared" si="2"/>
        <v>0.06858494284588096</v>
      </c>
    </row>
    <row r="7" spans="1:7" ht="12.75">
      <c r="A7" s="3" t="s">
        <v>288</v>
      </c>
      <c r="B7" s="3">
        <v>1391</v>
      </c>
      <c r="C7" s="3">
        <v>1205</v>
      </c>
      <c r="D7" s="3">
        <f t="shared" si="0"/>
        <v>-186</v>
      </c>
      <c r="E7" s="5">
        <f t="shared" si="1"/>
        <v>-0.13371675053918045</v>
      </c>
      <c r="G7" s="1">
        <f t="shared" si="2"/>
        <v>0.4749704375246354</v>
      </c>
    </row>
    <row r="8" spans="1:7" ht="12.75">
      <c r="A8" s="3" t="s">
        <v>210</v>
      </c>
      <c r="B8" s="3">
        <v>297</v>
      </c>
      <c r="C8" s="3">
        <v>245</v>
      </c>
      <c r="D8" s="3">
        <f t="shared" si="0"/>
        <v>-52</v>
      </c>
      <c r="E8" s="5">
        <f t="shared" si="1"/>
        <v>-0.1750841750841751</v>
      </c>
      <c r="G8" s="1">
        <f t="shared" si="2"/>
        <v>0.09657075285770596</v>
      </c>
    </row>
    <row r="9" spans="1:7" ht="12.75">
      <c r="A9" s="3" t="s">
        <v>213</v>
      </c>
      <c r="B9" s="3">
        <v>312</v>
      </c>
      <c r="C9" s="3">
        <v>299</v>
      </c>
      <c r="D9" s="3">
        <f t="shared" si="0"/>
        <v>-13</v>
      </c>
      <c r="E9" s="5">
        <f t="shared" si="1"/>
        <v>-0.041666666666666664</v>
      </c>
      <c r="G9" s="1">
        <f t="shared" si="2"/>
        <v>0.11785573512022074</v>
      </c>
    </row>
    <row r="10" spans="1:7" ht="12.75">
      <c r="A10" s="3" t="s">
        <v>211</v>
      </c>
      <c r="B10" s="3">
        <v>471</v>
      </c>
      <c r="C10" s="3">
        <v>458</v>
      </c>
      <c r="D10" s="3">
        <f t="shared" si="0"/>
        <v>-13</v>
      </c>
      <c r="E10" s="5">
        <f t="shared" si="1"/>
        <v>-0.027600849256900213</v>
      </c>
      <c r="G10" s="1">
        <f t="shared" si="2"/>
        <v>0.18052818289318093</v>
      </c>
    </row>
    <row r="11" spans="1:5" ht="12.75">
      <c r="A11" s="3"/>
      <c r="E11" s="5"/>
    </row>
    <row r="12" spans="1:7" ht="12.75">
      <c r="A12" s="40" t="s">
        <v>26</v>
      </c>
      <c r="B12" s="3">
        <f>SUM(B5:B10)</f>
        <v>2799</v>
      </c>
      <c r="C12" s="3">
        <f>SUM(C5:C10)</f>
        <v>2537</v>
      </c>
      <c r="D12" s="3">
        <f>SUM(C12-B12)</f>
        <v>-262</v>
      </c>
      <c r="E12" s="5">
        <f>SUM(D12/B12)</f>
        <v>-0.09360485887817077</v>
      </c>
      <c r="G12" s="1">
        <f>SUM(G5:G10)</f>
        <v>1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206</v>
      </c>
      <c r="B19" s="7">
        <v>220</v>
      </c>
      <c r="C19" s="6">
        <v>231</v>
      </c>
      <c r="D19" s="3">
        <f aca="true" t="shared" si="3" ref="D19:D30">SUM(C19-B19)</f>
        <v>11</v>
      </c>
      <c r="E19" s="5">
        <f aca="true" t="shared" si="4" ref="E19:E30">SUM(D19/B19)</f>
        <v>0.05</v>
      </c>
      <c r="G19" s="17">
        <f aca="true" t="shared" si="5" ref="G19:G30">SUM(C19/$C$32)</f>
        <v>0.0910524241229799</v>
      </c>
    </row>
    <row r="20" spans="1:7" ht="12.75">
      <c r="A20" s="6" t="s">
        <v>205</v>
      </c>
      <c r="B20" s="7">
        <v>142</v>
      </c>
      <c r="C20" s="6">
        <v>177</v>
      </c>
      <c r="D20" s="3">
        <f t="shared" si="3"/>
        <v>35</v>
      </c>
      <c r="E20" s="5">
        <f t="shared" si="4"/>
        <v>0.24647887323943662</v>
      </c>
      <c r="G20" s="17">
        <f t="shared" si="5"/>
        <v>0.06976744186046512</v>
      </c>
    </row>
    <row r="21" spans="1:7" ht="12.75">
      <c r="A21" s="6" t="s">
        <v>204</v>
      </c>
      <c r="B21" s="7">
        <v>212</v>
      </c>
      <c r="C21" s="6">
        <v>219</v>
      </c>
      <c r="D21" s="3">
        <f t="shared" si="3"/>
        <v>7</v>
      </c>
      <c r="E21" s="5">
        <f t="shared" si="4"/>
        <v>0.0330188679245283</v>
      </c>
      <c r="G21" s="17">
        <f t="shared" si="5"/>
        <v>0.08632242806464328</v>
      </c>
    </row>
    <row r="22" spans="1:7" ht="12.75">
      <c r="A22" s="6" t="s">
        <v>203</v>
      </c>
      <c r="B22" s="7">
        <v>246</v>
      </c>
      <c r="C22" s="6">
        <v>237</v>
      </c>
      <c r="D22" s="3">
        <f t="shared" si="3"/>
        <v>-9</v>
      </c>
      <c r="E22" s="5">
        <f t="shared" si="4"/>
        <v>-0.036585365853658534</v>
      </c>
      <c r="G22" s="17">
        <f t="shared" si="5"/>
        <v>0.09341742215214821</v>
      </c>
    </row>
    <row r="23" spans="1:7" ht="12.75">
      <c r="A23" s="6" t="s">
        <v>202</v>
      </c>
      <c r="B23" s="7">
        <v>245</v>
      </c>
      <c r="C23" s="6">
        <v>258</v>
      </c>
      <c r="D23" s="3">
        <f t="shared" si="3"/>
        <v>13</v>
      </c>
      <c r="E23" s="5">
        <f t="shared" si="4"/>
        <v>0.053061224489795916</v>
      </c>
      <c r="G23" s="17">
        <f t="shared" si="5"/>
        <v>0.1016949152542373</v>
      </c>
    </row>
    <row r="24" spans="1:7" ht="12.75">
      <c r="A24" s="6" t="s">
        <v>201</v>
      </c>
      <c r="B24" s="7">
        <v>222</v>
      </c>
      <c r="C24" s="6">
        <v>231</v>
      </c>
      <c r="D24" s="3">
        <f t="shared" si="3"/>
        <v>9</v>
      </c>
      <c r="E24" s="5">
        <f t="shared" si="4"/>
        <v>0.04054054054054054</v>
      </c>
      <c r="G24" s="17">
        <f t="shared" si="5"/>
        <v>0.0910524241229799</v>
      </c>
    </row>
    <row r="25" spans="1:7" ht="12.75">
      <c r="A25" s="6" t="s">
        <v>200</v>
      </c>
      <c r="B25" s="7">
        <v>244</v>
      </c>
      <c r="C25" s="6">
        <v>192</v>
      </c>
      <c r="D25" s="3">
        <f t="shared" si="3"/>
        <v>-52</v>
      </c>
      <c r="E25" s="5">
        <f t="shared" si="4"/>
        <v>-0.21311475409836064</v>
      </c>
      <c r="G25" s="17">
        <f t="shared" si="5"/>
        <v>0.07567993693338589</v>
      </c>
    </row>
    <row r="26" spans="1:7" ht="12.75">
      <c r="A26" s="6" t="s">
        <v>199</v>
      </c>
      <c r="B26" s="7">
        <v>248</v>
      </c>
      <c r="C26" s="6">
        <v>217</v>
      </c>
      <c r="D26" s="3">
        <f t="shared" si="3"/>
        <v>-31</v>
      </c>
      <c r="E26" s="5">
        <f t="shared" si="4"/>
        <v>-0.125</v>
      </c>
      <c r="G26" s="17">
        <f t="shared" si="5"/>
        <v>0.08553409538825384</v>
      </c>
    </row>
    <row r="27" spans="1:7" ht="12.75">
      <c r="A27" s="6" t="s">
        <v>198</v>
      </c>
      <c r="B27" s="7">
        <v>230</v>
      </c>
      <c r="C27" s="6">
        <v>209</v>
      </c>
      <c r="D27" s="3">
        <f t="shared" si="3"/>
        <v>-21</v>
      </c>
      <c r="E27" s="5">
        <f t="shared" si="4"/>
        <v>-0.09130434782608696</v>
      </c>
      <c r="G27" s="17">
        <f t="shared" si="5"/>
        <v>0.0823807646826961</v>
      </c>
    </row>
    <row r="28" spans="1:7" ht="12.75">
      <c r="A28" s="6" t="s">
        <v>197</v>
      </c>
      <c r="B28" s="7">
        <v>257</v>
      </c>
      <c r="C28" s="6">
        <v>178</v>
      </c>
      <c r="D28" s="3">
        <f t="shared" si="3"/>
        <v>-79</v>
      </c>
      <c r="E28" s="5">
        <f t="shared" si="4"/>
        <v>-0.30739299610894943</v>
      </c>
      <c r="G28" s="17">
        <f t="shared" si="5"/>
        <v>0.07016160819865984</v>
      </c>
    </row>
    <row r="29" spans="1:7" ht="12.75">
      <c r="A29" s="6" t="s">
        <v>196</v>
      </c>
      <c r="B29" s="7">
        <v>349</v>
      </c>
      <c r="C29" s="6">
        <v>197</v>
      </c>
      <c r="D29" s="3">
        <f t="shared" si="3"/>
        <v>-152</v>
      </c>
      <c r="E29" s="5">
        <f t="shared" si="4"/>
        <v>-0.4355300859598854</v>
      </c>
      <c r="G29" s="17">
        <f t="shared" si="5"/>
        <v>0.07765076862435948</v>
      </c>
    </row>
    <row r="30" spans="1:7" ht="12.75">
      <c r="A30" s="6" t="s">
        <v>195</v>
      </c>
      <c r="B30" s="7">
        <v>184</v>
      </c>
      <c r="C30" s="6">
        <v>191</v>
      </c>
      <c r="D30" s="3">
        <f t="shared" si="3"/>
        <v>7</v>
      </c>
      <c r="E30" s="5">
        <f t="shared" si="4"/>
        <v>0.03804347826086957</v>
      </c>
      <c r="G30" s="17">
        <f t="shared" si="5"/>
        <v>0.07528577059519118</v>
      </c>
    </row>
    <row r="31" spans="1:7" ht="12.75">
      <c r="A31" s="8"/>
      <c r="B31" s="6"/>
      <c r="C31" s="6"/>
      <c r="E31" s="5"/>
      <c r="G31" s="17"/>
    </row>
    <row r="32" spans="1:7" ht="12.75">
      <c r="A32" s="2" t="s">
        <v>26</v>
      </c>
      <c r="B32" s="3">
        <f>SUM(B19:B30)</f>
        <v>2799</v>
      </c>
      <c r="C32" s="3">
        <f>SUM(C19:C30)</f>
        <v>2537</v>
      </c>
      <c r="D32" s="3">
        <f>SUM(C32-B32)</f>
        <v>-262</v>
      </c>
      <c r="E32" s="5">
        <f>SUM(D32/B32)</f>
        <v>-0.09360485887817077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6</v>
      </c>
      <c r="C40" s="3">
        <v>11</v>
      </c>
      <c r="D40" s="3">
        <f>SUM(C40-B40)</f>
        <v>5</v>
      </c>
      <c r="E40" s="5">
        <f>SUM(D40/B40)</f>
        <v>0.8333333333333334</v>
      </c>
      <c r="G40" s="17">
        <f>SUM(C40/$C$45)</f>
        <v>0.1506849315068493</v>
      </c>
    </row>
    <row r="41" spans="1:7" ht="12.75">
      <c r="A41" s="2" t="s">
        <v>191</v>
      </c>
      <c r="B41" s="3">
        <v>4</v>
      </c>
      <c r="C41" s="3">
        <v>2</v>
      </c>
      <c r="D41" s="3">
        <f>SUM(C41-B41)</f>
        <v>-2</v>
      </c>
      <c r="E41" s="5">
        <f>SUM(D41/B41)</f>
        <v>-0.5</v>
      </c>
      <c r="G41" s="17">
        <f>SUM(C41/$C$45)</f>
        <v>0.0273972602739726</v>
      </c>
    </row>
    <row r="42" spans="1:7" ht="12.75">
      <c r="A42" s="2" t="s">
        <v>190</v>
      </c>
      <c r="B42" s="3">
        <v>22</v>
      </c>
      <c r="C42" s="3">
        <v>50</v>
      </c>
      <c r="D42" s="3">
        <f>SUM(C42-B42)</f>
        <v>28</v>
      </c>
      <c r="E42" s="5">
        <f>SUM(D42/B42)</f>
        <v>1.2727272727272727</v>
      </c>
      <c r="G42" s="17">
        <f>SUM(C42/$C$45)</f>
        <v>0.684931506849315</v>
      </c>
    </row>
    <row r="43" spans="1:7" ht="12.75">
      <c r="A43" s="2" t="s">
        <v>189</v>
      </c>
      <c r="B43" s="3">
        <v>10</v>
      </c>
      <c r="C43" s="3">
        <v>10</v>
      </c>
      <c r="D43" s="3">
        <f>SUM(C43-B43)</f>
        <v>0</v>
      </c>
      <c r="E43" s="5">
        <f>SUM(D43/B43)</f>
        <v>0</v>
      </c>
      <c r="G43" s="17">
        <f>SUM(C43/$C$45)</f>
        <v>0.136986301369863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42</v>
      </c>
      <c r="C45" s="3">
        <f>SUM(C40:C43)</f>
        <v>73</v>
      </c>
      <c r="D45" s="3">
        <f>SUM(C45-B45)</f>
        <v>31</v>
      </c>
      <c r="E45" s="5">
        <f>SUM(D45/B45)</f>
        <v>0.7380952380952381</v>
      </c>
      <c r="G45" s="17">
        <f>SUM(G40:G43)</f>
        <v>0.9999999999999999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9</v>
      </c>
      <c r="C52" s="3">
        <v>13</v>
      </c>
      <c r="D52" s="3">
        <f>SUM(C52-B52)</f>
        <v>4</v>
      </c>
      <c r="E52" s="5">
        <f>SUM(D52/B52)</f>
        <v>0.4444444444444444</v>
      </c>
      <c r="G52" s="17">
        <f>SUM(C52/$C$55)</f>
        <v>0.7222222222222222</v>
      </c>
    </row>
    <row r="53" spans="1:7" ht="12.75">
      <c r="A53" s="2" t="s">
        <v>185</v>
      </c>
      <c r="B53" s="3">
        <v>8</v>
      </c>
      <c r="C53" s="3">
        <v>5</v>
      </c>
      <c r="D53" s="3">
        <f>SUM(C53-B53)</f>
        <v>-3</v>
      </c>
      <c r="E53" s="5">
        <f>SUM(D53/B53)</f>
        <v>-0.375</v>
      </c>
      <c r="G53" s="17">
        <f>SUM(C53/$C$55)</f>
        <v>0.2777777777777778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17</v>
      </c>
      <c r="C55" s="3">
        <f>SUM(C52:C53)</f>
        <v>18</v>
      </c>
      <c r="D55" s="3">
        <f>SUM(C55-B55)</f>
        <v>1</v>
      </c>
      <c r="E55" s="5">
        <f>SUM(D55/B55)</f>
        <v>0.058823529411764705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4</v>
      </c>
      <c r="C63" s="3">
        <v>8</v>
      </c>
      <c r="D63" s="3">
        <f>SUM(C63-B63)</f>
        <v>4</v>
      </c>
      <c r="E63" s="5">
        <f>SUM(D63/B63)</f>
        <v>1</v>
      </c>
      <c r="G63" s="17">
        <f>SUM(C63/$C$68)</f>
        <v>0.0365296803652968</v>
      </c>
    </row>
    <row r="64" spans="1:7" ht="12.75">
      <c r="A64" s="2" t="s">
        <v>231</v>
      </c>
      <c r="B64" s="3">
        <v>29</v>
      </c>
      <c r="C64" s="3">
        <v>19</v>
      </c>
      <c r="D64" s="3">
        <f>SUM(C64-B64)</f>
        <v>-10</v>
      </c>
      <c r="E64" s="5">
        <f>SUM(D64/B64)</f>
        <v>-0.3448275862068966</v>
      </c>
      <c r="G64" s="17">
        <f>SUM(C64/$C$68)</f>
        <v>0.0867579908675799</v>
      </c>
    </row>
    <row r="65" spans="1:7" ht="12.75">
      <c r="A65" s="2" t="s">
        <v>182</v>
      </c>
      <c r="B65" s="3">
        <v>179</v>
      </c>
      <c r="C65" s="3">
        <v>112</v>
      </c>
      <c r="D65" s="3">
        <f>SUM(C65-B65)</f>
        <v>-67</v>
      </c>
      <c r="E65" s="5">
        <f>SUM(D65/B65)</f>
        <v>-0.3743016759776536</v>
      </c>
      <c r="G65" s="17">
        <f>SUM(C65/$C$68)</f>
        <v>0.5114155251141552</v>
      </c>
    </row>
    <row r="66" spans="1:7" ht="12.75">
      <c r="A66" s="2" t="s">
        <v>181</v>
      </c>
      <c r="B66" s="3">
        <v>85</v>
      </c>
      <c r="C66" s="3">
        <v>80</v>
      </c>
      <c r="D66" s="3">
        <f>SUM(C66-B66)</f>
        <v>-5</v>
      </c>
      <c r="E66" s="5">
        <f>SUM(D66/B66)</f>
        <v>-0.058823529411764705</v>
      </c>
      <c r="G66" s="17">
        <f>SUM(C66/$C$68)</f>
        <v>0.365296803652968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297</v>
      </c>
      <c r="C68" s="3">
        <f>SUM(C63:C66)</f>
        <v>219</v>
      </c>
      <c r="D68" s="3">
        <f>SUM(C68-B68)</f>
        <v>-78</v>
      </c>
      <c r="E68" s="5">
        <f>SUM(D68/B68)</f>
        <v>-0.26262626262626265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11</v>
      </c>
      <c r="C76" s="3">
        <v>7</v>
      </c>
      <c r="D76" s="3">
        <f>SUM(C76-B76)</f>
        <v>-4</v>
      </c>
      <c r="E76" s="5">
        <f>SUM(D76/B76)</f>
        <v>-0.36363636363636365</v>
      </c>
      <c r="G76" s="17">
        <f>SUM(C76/$C$80)</f>
        <v>0.07142857142857142</v>
      </c>
    </row>
    <row r="77" spans="1:7" ht="12.75">
      <c r="A77" s="2" t="s">
        <v>177</v>
      </c>
      <c r="B77" s="3">
        <v>36</v>
      </c>
      <c r="C77" s="3">
        <v>27</v>
      </c>
      <c r="D77" s="3">
        <f>SUM(C77-B77)</f>
        <v>-9</v>
      </c>
      <c r="E77" s="5">
        <f>SUM(D77/B77)</f>
        <v>-0.25</v>
      </c>
      <c r="G77" s="17">
        <f>SUM(C77/$C$80)</f>
        <v>0.2755102040816326</v>
      </c>
    </row>
    <row r="78" spans="1:7" ht="12.75">
      <c r="A78" s="2" t="s">
        <v>176</v>
      </c>
      <c r="B78" s="3">
        <v>44</v>
      </c>
      <c r="C78" s="3">
        <v>64</v>
      </c>
      <c r="D78" s="3">
        <f>SUM(C78-B78)</f>
        <v>20</v>
      </c>
      <c r="E78" s="5">
        <f>SUM(D78/B78)</f>
        <v>0.45454545454545453</v>
      </c>
      <c r="G78" s="17">
        <f>SUM(C78/$C$80)</f>
        <v>0.6530612244897959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91</v>
      </c>
      <c r="C80" s="3">
        <f>SUM(C76:C78)</f>
        <v>98</v>
      </c>
      <c r="D80" s="3">
        <f>SUM(C80-B80)</f>
        <v>7</v>
      </c>
      <c r="E80" s="5">
        <f>SUM(D80/B80)</f>
        <v>0.07692307692307693</v>
      </c>
      <c r="G80" s="17">
        <f>SUM(G76:G78)</f>
        <v>0.9999999999999999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85</v>
      </c>
      <c r="C88" s="3">
        <v>80</v>
      </c>
      <c r="D88" s="3">
        <f>SUM(C88-B88)</f>
        <v>-5</v>
      </c>
      <c r="E88" s="5">
        <f>SUM(D88/B88)</f>
        <v>-0.058823529411764705</v>
      </c>
      <c r="G88" s="17">
        <f>SUM(C88/$C$94)</f>
        <v>0.5263157894736842</v>
      </c>
    </row>
    <row r="89" spans="1:7" ht="12.75">
      <c r="A89" s="2" t="s">
        <v>172</v>
      </c>
      <c r="B89" s="3">
        <v>9</v>
      </c>
      <c r="C89" s="3">
        <v>10</v>
      </c>
      <c r="D89" s="3">
        <f>SUM(C89-B89)</f>
        <v>1</v>
      </c>
      <c r="E89" s="5">
        <f>SUM(D89/B89)</f>
        <v>0.1111111111111111</v>
      </c>
      <c r="G89" s="17">
        <f>SUM(C89/$C$94)</f>
        <v>0.06578947368421052</v>
      </c>
    </row>
    <row r="90" spans="1:7" ht="12.75">
      <c r="A90" s="2" t="s">
        <v>171</v>
      </c>
      <c r="B90" s="3">
        <v>85</v>
      </c>
      <c r="C90" s="3">
        <v>45</v>
      </c>
      <c r="D90" s="3">
        <f>SUM(C90-B90)</f>
        <v>-40</v>
      </c>
      <c r="E90" s="5">
        <f>SUM(D90/B90)</f>
        <v>-0.47058823529411764</v>
      </c>
      <c r="G90" s="17">
        <f>SUM(C90/$C$94)</f>
        <v>0.29605263157894735</v>
      </c>
    </row>
    <row r="91" spans="1:7" ht="12.75">
      <c r="A91" s="2" t="s">
        <v>170</v>
      </c>
      <c r="B91" s="3">
        <v>24</v>
      </c>
      <c r="C91" s="3">
        <v>17</v>
      </c>
      <c r="D91" s="3">
        <f>SUM(C91-B91)</f>
        <v>-7</v>
      </c>
      <c r="E91" s="5">
        <f>SUM(D91/B91)</f>
        <v>-0.2916666666666667</v>
      </c>
      <c r="G91" s="17">
        <f>SUM(C91/$C$94)</f>
        <v>0.1118421052631579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203</v>
      </c>
      <c r="C94" s="3">
        <f>SUM(C88:C92)</f>
        <v>152</v>
      </c>
      <c r="D94" s="3">
        <f>SUM(C94-B94)</f>
        <v>-51</v>
      </c>
      <c r="E94" s="5">
        <f>SUM(D94/B94)</f>
        <v>-0.2512315270935961</v>
      </c>
      <c r="G94" s="17">
        <f>SUM(G88:G92)</f>
        <v>0.9999999999999999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10</v>
      </c>
      <c r="C102" s="3">
        <v>9</v>
      </c>
      <c r="D102" s="3">
        <f>SUM(C102-B102)</f>
        <v>-1</v>
      </c>
      <c r="E102" s="5">
        <f>SUM(D102/B102)</f>
        <v>-0.1</v>
      </c>
      <c r="G102" s="17">
        <f>SUM(C102/$C$105)</f>
        <v>0.028938906752411574</v>
      </c>
    </row>
    <row r="103" spans="1:7" ht="12.75">
      <c r="A103" s="2" t="s">
        <v>165</v>
      </c>
      <c r="B103" s="3">
        <v>347</v>
      </c>
      <c r="C103" s="3">
        <v>302</v>
      </c>
      <c r="D103" s="3">
        <f>SUM(C103-B103)</f>
        <v>-45</v>
      </c>
      <c r="E103" s="5">
        <f>SUM(D103/B103)</f>
        <v>-0.12968299711815562</v>
      </c>
      <c r="G103" s="17">
        <f>SUM(C103/$C$105)</f>
        <v>0.9710610932475884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357</v>
      </c>
      <c r="C105" s="3">
        <f>SUM(C102:C103)</f>
        <v>311</v>
      </c>
      <c r="D105" s="3">
        <f>SUM(C105-B105)</f>
        <v>-46</v>
      </c>
      <c r="E105" s="5">
        <f>SUM(D105/B105)</f>
        <v>-0.12885154061624648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'Saltsjö-Boo'!$B$2</f>
        <v>40179</v>
      </c>
      <c r="C109" s="14">
        <f>'Saltsjö-Boo'!$C$2</f>
        <v>40544</v>
      </c>
      <c r="G109" s="13" t="s">
        <v>82</v>
      </c>
    </row>
    <row r="110" spans="1:7" ht="12.75">
      <c r="A110" s="11" t="s">
        <v>163</v>
      </c>
      <c r="B110" s="19">
        <f>'Saltsjö-Boo'!$B$3</f>
        <v>40543</v>
      </c>
      <c r="C110" s="19">
        <f>'Saltsjö-Boo'!$C$3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9</v>
      </c>
      <c r="C112" s="3">
        <v>10</v>
      </c>
      <c r="D112" s="3">
        <f>SUM(C112-B112)</f>
        <v>1</v>
      </c>
      <c r="E112" s="5">
        <f>SUM(D112/B112)</f>
        <v>0.1111111111111111</v>
      </c>
      <c r="G112" s="17">
        <f>SUM(C112/$C$117)</f>
        <v>0.47619047619047616</v>
      </c>
    </row>
    <row r="113" spans="1:7" ht="12.75">
      <c r="A113" s="2" t="s">
        <v>234</v>
      </c>
      <c r="B113" s="3">
        <v>6</v>
      </c>
      <c r="C113" s="3">
        <v>4</v>
      </c>
      <c r="D113" s="3">
        <f>SUM(C113-B113)</f>
        <v>-2</v>
      </c>
      <c r="E113" s="5">
        <f>SUM(D113/B113)</f>
        <v>-0.3333333333333333</v>
      </c>
      <c r="G113" s="17">
        <f>SUM(C113/$C$117)</f>
        <v>0.19047619047619047</v>
      </c>
    </row>
    <row r="114" spans="1:7" ht="12.75">
      <c r="A114" s="2" t="s">
        <v>235</v>
      </c>
      <c r="B114" s="3">
        <v>15</v>
      </c>
      <c r="C114" s="3">
        <v>6</v>
      </c>
      <c r="D114" s="3">
        <f>SUM(C114-B114)</f>
        <v>-9</v>
      </c>
      <c r="E114" s="5">
        <f>SUM(D114/B114)</f>
        <v>-0.6</v>
      </c>
      <c r="G114" s="17">
        <f>SUM(C114/$C$117)</f>
        <v>0.2857142857142857</v>
      </c>
    </row>
    <row r="115" spans="1:7" ht="12.75">
      <c r="A115" s="2" t="s">
        <v>236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0.047619047619047616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30</v>
      </c>
      <c r="C117" s="3">
        <f>SUM(C112:C115)</f>
        <v>21</v>
      </c>
      <c r="D117" s="3">
        <f>SUM(C117-B117)</f>
        <v>-9</v>
      </c>
      <c r="E117" s="5">
        <f>SUM(D117/B117)</f>
        <v>-0.3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5</v>
      </c>
      <c r="C124" s="2">
        <v>4</v>
      </c>
      <c r="D124" s="3">
        <f aca="true" t="shared" si="6" ref="D124:D147">SUM(C124-B124)</f>
        <v>-1</v>
      </c>
      <c r="E124" s="5">
        <f aca="true" t="shared" si="7" ref="E124:E147">SUM(D124/B124)</f>
        <v>-0.2</v>
      </c>
      <c r="G124" s="17">
        <f aca="true" t="shared" si="8" ref="G124:G147">SUM(C124/$C$149)</f>
        <v>0.07272727272727272</v>
      </c>
    </row>
    <row r="125" spans="1:7" ht="12.75">
      <c r="A125" s="2" t="s">
        <v>91</v>
      </c>
      <c r="B125" s="3">
        <v>6</v>
      </c>
      <c r="C125" s="2">
        <v>5</v>
      </c>
      <c r="D125" s="3">
        <f t="shared" si="6"/>
        <v>-1</v>
      </c>
      <c r="E125" s="5">
        <f t="shared" si="7"/>
        <v>-0.16666666666666666</v>
      </c>
      <c r="G125" s="17">
        <f t="shared" si="8"/>
        <v>0.09090909090909091</v>
      </c>
    </row>
    <row r="126" spans="1:7" ht="12.75">
      <c r="A126" s="2" t="s">
        <v>136</v>
      </c>
      <c r="B126" s="3">
        <v>24</v>
      </c>
      <c r="C126" s="2">
        <v>20</v>
      </c>
      <c r="D126" s="3">
        <f t="shared" si="6"/>
        <v>-4</v>
      </c>
      <c r="E126" s="5">
        <f t="shared" si="7"/>
        <v>-0.16666666666666666</v>
      </c>
      <c r="G126" s="17">
        <f t="shared" si="8"/>
        <v>0.36363636363636365</v>
      </c>
    </row>
    <row r="127" spans="1:7" ht="12.75">
      <c r="A127" s="2" t="s">
        <v>162</v>
      </c>
      <c r="B127" s="3">
        <v>7</v>
      </c>
      <c r="C127" s="2">
        <v>6</v>
      </c>
      <c r="D127" s="3">
        <f t="shared" si="6"/>
        <v>-1</v>
      </c>
      <c r="E127" s="5">
        <f t="shared" si="7"/>
        <v>-0.14285714285714285</v>
      </c>
      <c r="G127" s="17">
        <f t="shared" si="8"/>
        <v>0.10909090909090909</v>
      </c>
    </row>
    <row r="128" spans="1:7" ht="12.75">
      <c r="A128" s="2" t="s">
        <v>161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89</v>
      </c>
      <c r="B129" s="3">
        <v>1</v>
      </c>
      <c r="C129" s="2">
        <v>0</v>
      </c>
      <c r="D129" s="3">
        <f t="shared" si="6"/>
        <v>-1</v>
      </c>
      <c r="E129" s="5">
        <f t="shared" si="7"/>
        <v>-1</v>
      </c>
      <c r="G129" s="17">
        <f t="shared" si="8"/>
        <v>0</v>
      </c>
    </row>
    <row r="130" spans="1:7" ht="12.75">
      <c r="A130" s="2" t="s">
        <v>132</v>
      </c>
      <c r="B130" s="3">
        <v>1</v>
      </c>
      <c r="C130" s="2">
        <v>4</v>
      </c>
      <c r="D130" s="3">
        <f t="shared" si="6"/>
        <v>3</v>
      </c>
      <c r="E130" s="5">
        <f t="shared" si="7"/>
        <v>3</v>
      </c>
      <c r="G130" s="17">
        <f t="shared" si="8"/>
        <v>0.07272727272727272</v>
      </c>
    </row>
    <row r="131" spans="1:7" ht="12.75">
      <c r="A131" s="2" t="s">
        <v>160</v>
      </c>
      <c r="B131" s="3">
        <v>2</v>
      </c>
      <c r="C131" s="2">
        <v>0</v>
      </c>
      <c r="D131" s="3">
        <f t="shared" si="6"/>
        <v>-2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159</v>
      </c>
      <c r="B132" s="3">
        <v>2</v>
      </c>
      <c r="C132" s="2">
        <v>0</v>
      </c>
      <c r="D132" s="3">
        <f t="shared" si="6"/>
        <v>-2</v>
      </c>
      <c r="E132" s="5">
        <f t="shared" si="7"/>
        <v>-1</v>
      </c>
      <c r="G132" s="17">
        <f t="shared" si="8"/>
        <v>0</v>
      </c>
    </row>
    <row r="133" spans="1:7" ht="12.75">
      <c r="A133" s="2" t="s">
        <v>46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158</v>
      </c>
      <c r="B134" s="3">
        <v>2</v>
      </c>
      <c r="C134" s="3">
        <v>2</v>
      </c>
      <c r="D134" s="3">
        <f t="shared" si="6"/>
        <v>0</v>
      </c>
      <c r="E134" s="5">
        <f t="shared" si="7"/>
        <v>0</v>
      </c>
      <c r="G134" s="17">
        <f t="shared" si="8"/>
        <v>0.03636363636363636</v>
      </c>
    </row>
    <row r="135" spans="1:7" ht="12.75">
      <c r="A135" s="2" t="s">
        <v>45</v>
      </c>
      <c r="B135" s="3">
        <v>3</v>
      </c>
      <c r="C135" s="3">
        <v>4</v>
      </c>
      <c r="D135" s="3">
        <f t="shared" si="6"/>
        <v>1</v>
      </c>
      <c r="E135" s="5">
        <f t="shared" si="7"/>
        <v>0.3333333333333333</v>
      </c>
      <c r="G135" s="17">
        <f t="shared" si="8"/>
        <v>0.07272727272727272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1</v>
      </c>
      <c r="C137" s="3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128</v>
      </c>
      <c r="B138" s="3">
        <v>5</v>
      </c>
      <c r="C138" s="3">
        <v>5</v>
      </c>
      <c r="D138" s="3">
        <f t="shared" si="6"/>
        <v>0</v>
      </c>
      <c r="E138" s="5">
        <f t="shared" si="7"/>
        <v>0</v>
      </c>
      <c r="G138" s="17">
        <f t="shared" si="8"/>
        <v>0.09090909090909091</v>
      </c>
    </row>
    <row r="139" spans="1:7" ht="12.75">
      <c r="A139" s="2" t="s">
        <v>41</v>
      </c>
      <c r="B139" s="3">
        <v>5</v>
      </c>
      <c r="C139" s="3">
        <v>3</v>
      </c>
      <c r="D139" s="3">
        <f t="shared" si="6"/>
        <v>-2</v>
      </c>
      <c r="E139" s="5">
        <f t="shared" si="7"/>
        <v>-0.4</v>
      </c>
      <c r="G139" s="17">
        <f t="shared" si="8"/>
        <v>0.05454545454545454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1</v>
      </c>
      <c r="D142" s="3">
        <f t="shared" si="6"/>
        <v>1</v>
      </c>
      <c r="E142" s="5" t="e">
        <f t="shared" si="7"/>
        <v>#DIV/0!</v>
      </c>
      <c r="G142" s="17">
        <f t="shared" si="8"/>
        <v>0.01818181818181818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1</v>
      </c>
      <c r="C146" s="3">
        <v>1</v>
      </c>
      <c r="D146" s="3">
        <f t="shared" si="6"/>
        <v>0</v>
      </c>
      <c r="E146" s="5">
        <f t="shared" si="7"/>
        <v>0</v>
      </c>
      <c r="G146" s="17">
        <f t="shared" si="8"/>
        <v>0.01818181818181818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6"/>
        <v>-1</v>
      </c>
      <c r="E147" s="5">
        <f t="shared" si="7"/>
        <v>-1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68</v>
      </c>
      <c r="C149" s="18">
        <f>SUM(C124:C147)</f>
        <v>55</v>
      </c>
      <c r="D149" s="3">
        <f>SUM(C149-B149)</f>
        <v>-13</v>
      </c>
      <c r="E149" s="5">
        <f>SUM(D149/B149)</f>
        <v>-0.19117647058823528</v>
      </c>
      <c r="G149" s="17">
        <f>SUM(G124:G147)</f>
        <v>1.0000000000000002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0</v>
      </c>
      <c r="C156" s="6">
        <v>2</v>
      </c>
      <c r="D156" s="6">
        <f aca="true" t="shared" si="9" ref="D156:D176">SUM(C156-B156)</f>
        <v>2</v>
      </c>
      <c r="E156" s="9" t="e">
        <f>SUM(D156/B156)</f>
        <v>#DIV/0!</v>
      </c>
      <c r="F156" s="8"/>
      <c r="G156" s="4">
        <f aca="true" t="shared" si="10" ref="G156:G176">SUM(C156/$C$178)</f>
        <v>0.125</v>
      </c>
    </row>
    <row r="157" spans="1:7" ht="12.75">
      <c r="A157" s="8" t="s">
        <v>155</v>
      </c>
      <c r="B157" s="7">
        <v>0</v>
      </c>
      <c r="C157" s="6">
        <v>1</v>
      </c>
      <c r="D157" s="6">
        <f t="shared" si="9"/>
        <v>1</v>
      </c>
      <c r="E157" s="9" t="e">
        <f aca="true" t="shared" si="11" ref="E157:E176">SUM(D157/B157)</f>
        <v>#DIV/0!</v>
      </c>
      <c r="F157" s="8"/>
      <c r="G157" s="4">
        <f t="shared" si="10"/>
        <v>0.0625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 t="shared" si="9"/>
        <v>0</v>
      </c>
      <c r="E159" s="9" t="e">
        <f t="shared" si="11"/>
        <v>#DIV/0!</v>
      </c>
      <c r="G159" s="17">
        <f t="shared" si="10"/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151</v>
      </c>
      <c r="B162" s="6">
        <v>0</v>
      </c>
      <c r="C162" s="6">
        <v>1</v>
      </c>
      <c r="D162" s="3">
        <f t="shared" si="9"/>
        <v>1</v>
      </c>
      <c r="E162" s="9" t="e">
        <f t="shared" si="11"/>
        <v>#DIV/0!</v>
      </c>
      <c r="G162" s="17">
        <f t="shared" si="10"/>
        <v>0.0625</v>
      </c>
    </row>
    <row r="163" spans="1:7" ht="12.75">
      <c r="A163" s="2" t="s">
        <v>150</v>
      </c>
      <c r="B163" s="6">
        <v>0</v>
      </c>
      <c r="C163" s="6">
        <v>1</v>
      </c>
      <c r="D163" s="3">
        <f t="shared" si="9"/>
        <v>1</v>
      </c>
      <c r="E163" s="9" t="e">
        <f t="shared" si="11"/>
        <v>#DIV/0!</v>
      </c>
      <c r="G163" s="17">
        <f t="shared" si="10"/>
        <v>0.0625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 t="shared" si="9"/>
        <v>0</v>
      </c>
      <c r="E165" s="9" t="e">
        <f t="shared" si="11"/>
        <v>#DIV/0!</v>
      </c>
      <c r="G165" s="17">
        <f t="shared" si="10"/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>SUM(C169-B169)</f>
        <v>0</v>
      </c>
      <c r="E169" s="9" t="e">
        <f t="shared" si="11"/>
        <v>#DIV/0!</v>
      </c>
      <c r="G169" s="17">
        <f>SUM(C169/$C$178)</f>
        <v>0</v>
      </c>
    </row>
    <row r="170" spans="1:7" ht="12.75">
      <c r="A170" s="2" t="s">
        <v>144</v>
      </c>
      <c r="B170" s="3">
        <v>2</v>
      </c>
      <c r="C170" s="3">
        <v>6</v>
      </c>
      <c r="D170" s="3">
        <f t="shared" si="9"/>
        <v>4</v>
      </c>
      <c r="E170" s="9">
        <f t="shared" si="11"/>
        <v>2</v>
      </c>
      <c r="G170" s="17">
        <f t="shared" si="10"/>
        <v>0.375</v>
      </c>
    </row>
    <row r="171" spans="1:7" s="2" customFormat="1" ht="12">
      <c r="A171" s="2" t="s">
        <v>245</v>
      </c>
      <c r="B171" s="3">
        <v>0</v>
      </c>
      <c r="C171" s="3">
        <v>0</v>
      </c>
      <c r="D171" s="3">
        <f>SUM(C171-B171)</f>
        <v>0</v>
      </c>
      <c r="E171" s="9" t="e">
        <f t="shared" si="11"/>
        <v>#DIV/0!</v>
      </c>
      <c r="G171" s="17">
        <f>SUM(C171/$C$178)</f>
        <v>0</v>
      </c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142</v>
      </c>
      <c r="B173" s="3">
        <v>5</v>
      </c>
      <c r="C173" s="3">
        <v>5</v>
      </c>
      <c r="D173" s="3">
        <f t="shared" si="9"/>
        <v>0</v>
      </c>
      <c r="E173" s="9">
        <f t="shared" si="11"/>
        <v>0</v>
      </c>
      <c r="G173" s="17">
        <f t="shared" si="10"/>
        <v>0.3125</v>
      </c>
    </row>
    <row r="174" spans="1:7" ht="12.75">
      <c r="A174" s="2" t="s">
        <v>141</v>
      </c>
      <c r="B174" s="3">
        <v>1</v>
      </c>
      <c r="C174" s="3">
        <v>0</v>
      </c>
      <c r="D174" s="3">
        <f t="shared" si="9"/>
        <v>-1</v>
      </c>
      <c r="E174" s="9">
        <f t="shared" si="11"/>
        <v>-1</v>
      </c>
      <c r="G174" s="17">
        <f t="shared" si="10"/>
        <v>0</v>
      </c>
    </row>
    <row r="175" spans="1:7" ht="12.75">
      <c r="A175" s="2" t="s">
        <v>140</v>
      </c>
      <c r="B175" s="3">
        <v>0</v>
      </c>
      <c r="C175" s="3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8</v>
      </c>
      <c r="C178" s="3">
        <f>SUM(C156:C176)</f>
        <v>16</v>
      </c>
      <c r="D178" s="3">
        <f>SUM(C178-B178)</f>
        <v>8</v>
      </c>
      <c r="E178" s="5">
        <f>SUM(D178/B178)</f>
        <v>1</v>
      </c>
      <c r="G178" s="17">
        <f>SUM(G156:H176)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5</v>
      </c>
      <c r="C185" s="6">
        <v>4</v>
      </c>
      <c r="D185" s="6">
        <f aca="true" t="shared" si="12" ref="D185:D200">SUM(C185-B185)</f>
        <v>-1</v>
      </c>
      <c r="E185" s="9">
        <f>SUM(D185/B185)</f>
        <v>-0.2</v>
      </c>
      <c r="F185" s="8"/>
      <c r="G185" s="4">
        <f aca="true" t="shared" si="13" ref="G185:G200">SUM(C185/$C$202)</f>
        <v>0.08333333333333333</v>
      </c>
    </row>
    <row r="186" spans="1:7" ht="12.75">
      <c r="A186" s="2" t="s">
        <v>136</v>
      </c>
      <c r="B186" s="7">
        <v>24</v>
      </c>
      <c r="C186" s="6">
        <v>20</v>
      </c>
      <c r="D186" s="6">
        <f t="shared" si="12"/>
        <v>-4</v>
      </c>
      <c r="E186" s="9">
        <f aca="true" t="shared" si="14" ref="E186:E200">SUM(D186/B186)</f>
        <v>-0.16666666666666666</v>
      </c>
      <c r="F186" s="8"/>
      <c r="G186" s="4">
        <f t="shared" si="13"/>
        <v>0.4166666666666667</v>
      </c>
    </row>
    <row r="187" spans="1:7" ht="12.75">
      <c r="A187" s="2" t="s">
        <v>135</v>
      </c>
      <c r="B187" s="7">
        <v>1</v>
      </c>
      <c r="C187" s="6">
        <v>0</v>
      </c>
      <c r="D187" s="3">
        <f t="shared" si="12"/>
        <v>-1</v>
      </c>
      <c r="E187" s="9">
        <f t="shared" si="14"/>
        <v>-1</v>
      </c>
      <c r="G187" s="4">
        <f t="shared" si="13"/>
        <v>0</v>
      </c>
    </row>
    <row r="188" spans="1:7" ht="12.75">
      <c r="A188" s="2" t="s">
        <v>134</v>
      </c>
      <c r="B188" s="6">
        <v>8</v>
      </c>
      <c r="C188" s="6">
        <v>8</v>
      </c>
      <c r="D188" s="3">
        <f t="shared" si="12"/>
        <v>0</v>
      </c>
      <c r="E188" s="9">
        <f t="shared" si="14"/>
        <v>0</v>
      </c>
      <c r="G188" s="4">
        <f t="shared" si="13"/>
        <v>0.16666666666666666</v>
      </c>
    </row>
    <row r="189" spans="1:7" ht="12.75">
      <c r="A189" s="2" t="s">
        <v>133</v>
      </c>
      <c r="B189" s="6">
        <v>1</v>
      </c>
      <c r="C189" s="6">
        <v>0</v>
      </c>
      <c r="D189" s="3">
        <f t="shared" si="12"/>
        <v>-1</v>
      </c>
      <c r="E189" s="9">
        <f t="shared" si="14"/>
        <v>-1</v>
      </c>
      <c r="G189" s="4">
        <f t="shared" si="13"/>
        <v>0</v>
      </c>
    </row>
    <row r="190" spans="1:7" ht="12.75">
      <c r="A190" s="2" t="s">
        <v>132</v>
      </c>
      <c r="B190" s="6">
        <v>1</v>
      </c>
      <c r="C190" s="6">
        <v>4</v>
      </c>
      <c r="D190" s="3">
        <f t="shared" si="12"/>
        <v>3</v>
      </c>
      <c r="E190" s="9">
        <f t="shared" si="14"/>
        <v>3</v>
      </c>
      <c r="G190" s="4">
        <f t="shared" si="13"/>
        <v>0.08333333333333333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130</v>
      </c>
      <c r="B192" s="6">
        <v>1</v>
      </c>
      <c r="C192" s="6">
        <v>4</v>
      </c>
      <c r="D192" s="3">
        <f t="shared" si="12"/>
        <v>3</v>
      </c>
      <c r="E192" s="9">
        <f t="shared" si="14"/>
        <v>3</v>
      </c>
      <c r="G192" s="4">
        <f t="shared" si="13"/>
        <v>0.08333333333333333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4"/>
        <v>#DIV/0!</v>
      </c>
      <c r="G193" s="4">
        <f t="shared" si="13"/>
        <v>0</v>
      </c>
    </row>
    <row r="194" spans="1:7" ht="12.75">
      <c r="A194" s="2" t="s">
        <v>128</v>
      </c>
      <c r="B194" s="3">
        <v>5</v>
      </c>
      <c r="C194" s="3">
        <v>5</v>
      </c>
      <c r="D194" s="3">
        <f t="shared" si="12"/>
        <v>0</v>
      </c>
      <c r="E194" s="9">
        <f t="shared" si="14"/>
        <v>0</v>
      </c>
      <c r="G194" s="4">
        <f t="shared" si="13"/>
        <v>0.10416666666666667</v>
      </c>
    </row>
    <row r="195" spans="1:7" ht="12.75">
      <c r="A195" s="2" t="s">
        <v>127</v>
      </c>
      <c r="B195" s="3">
        <v>1</v>
      </c>
      <c r="C195" s="3">
        <v>1</v>
      </c>
      <c r="D195" s="3">
        <f t="shared" si="12"/>
        <v>0</v>
      </c>
      <c r="E195" s="9">
        <f t="shared" si="14"/>
        <v>0</v>
      </c>
      <c r="G195" s="4">
        <f t="shared" si="13"/>
        <v>0.020833333333333332</v>
      </c>
    </row>
    <row r="196" spans="1:7" ht="12.75">
      <c r="A196" s="2" t="s">
        <v>126</v>
      </c>
      <c r="B196" s="3">
        <v>0</v>
      </c>
      <c r="C196" s="3">
        <v>1</v>
      </c>
      <c r="D196" s="3">
        <f t="shared" si="12"/>
        <v>1</v>
      </c>
      <c r="E196" s="9" t="e">
        <f t="shared" si="14"/>
        <v>#DIV/0!</v>
      </c>
      <c r="G196" s="4">
        <f t="shared" si="13"/>
        <v>0.020833333333333332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124</v>
      </c>
      <c r="B198" s="3">
        <v>0</v>
      </c>
      <c r="C198" s="3">
        <v>1</v>
      </c>
      <c r="D198" s="3">
        <f t="shared" si="12"/>
        <v>1</v>
      </c>
      <c r="E198" s="9" t="e">
        <f t="shared" si="14"/>
        <v>#DIV/0!</v>
      </c>
      <c r="G198" s="4">
        <f t="shared" si="13"/>
        <v>0.020833333333333332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47</v>
      </c>
      <c r="C202" s="3">
        <f>SUM(C185:C200)</f>
        <v>48</v>
      </c>
      <c r="D202" s="3">
        <f>SUM(C202-B202)</f>
        <v>1</v>
      </c>
      <c r="E202" s="5">
        <f>SUM(D202/B202)</f>
        <v>0.02127659574468085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6</v>
      </c>
      <c r="C209" s="6">
        <v>5</v>
      </c>
      <c r="D209" s="6">
        <f>SUM(C209-B209)</f>
        <v>-1</v>
      </c>
      <c r="E209" s="9">
        <f>SUM(D209/B209)</f>
        <v>-0.16666666666666666</v>
      </c>
      <c r="F209" s="8"/>
      <c r="G209" s="4">
        <f>SUM(C209/$C$222)</f>
        <v>0.08196721311475409</v>
      </c>
    </row>
    <row r="210" spans="1:7" ht="12.75">
      <c r="A210" s="2" t="s">
        <v>90</v>
      </c>
      <c r="B210" s="7">
        <v>0</v>
      </c>
      <c r="C210" s="6">
        <v>0</v>
      </c>
      <c r="D210" s="6">
        <f aca="true" t="shared" si="15" ref="D210:D220">SUM(C210-B210)</f>
        <v>0</v>
      </c>
      <c r="E210" s="9" t="e">
        <f aca="true" t="shared" si="16" ref="E210:E220">SUM(D210/B210)</f>
        <v>#DIV/0!</v>
      </c>
      <c r="F210" s="8"/>
      <c r="G210" s="4">
        <f aca="true" t="shared" si="17" ref="G210:G220">SUM(C210/$C$222)</f>
        <v>0</v>
      </c>
    </row>
    <row r="211" spans="1:7" ht="12.75">
      <c r="A211" s="2" t="s">
        <v>89</v>
      </c>
      <c r="B211" s="7">
        <v>1</v>
      </c>
      <c r="C211" s="6">
        <v>0</v>
      </c>
      <c r="D211" s="6">
        <f t="shared" si="15"/>
        <v>-1</v>
      </c>
      <c r="E211" s="9">
        <f t="shared" si="16"/>
        <v>-1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10</v>
      </c>
      <c r="C213" s="6">
        <v>10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0.16393442622950818</v>
      </c>
    </row>
    <row r="214" spans="1:7" ht="12.75">
      <c r="A214" s="2" t="s">
        <v>3</v>
      </c>
      <c r="B214" s="7">
        <v>0</v>
      </c>
      <c r="C214" s="6">
        <v>2</v>
      </c>
      <c r="D214" s="6">
        <f t="shared" si="15"/>
        <v>2</v>
      </c>
      <c r="E214" s="9" t="e">
        <f t="shared" si="16"/>
        <v>#DIV/0!</v>
      </c>
      <c r="F214" s="8"/>
      <c r="G214" s="4">
        <f t="shared" si="17"/>
        <v>0.03278688524590164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86</v>
      </c>
      <c r="B217" s="6">
        <v>2</v>
      </c>
      <c r="C217" s="6">
        <v>1</v>
      </c>
      <c r="D217" s="6">
        <f t="shared" si="15"/>
        <v>-1</v>
      </c>
      <c r="E217" s="9">
        <f t="shared" si="16"/>
        <v>-0.5</v>
      </c>
      <c r="F217" s="8"/>
      <c r="G217" s="4">
        <f t="shared" si="17"/>
        <v>0.01639344262295082</v>
      </c>
    </row>
    <row r="218" spans="1:7" ht="12.75">
      <c r="A218" s="2" t="s">
        <v>85</v>
      </c>
      <c r="B218" s="6">
        <v>12</v>
      </c>
      <c r="C218" s="6">
        <v>7</v>
      </c>
      <c r="D218" s="6">
        <f t="shared" si="15"/>
        <v>-5</v>
      </c>
      <c r="E218" s="9">
        <f t="shared" si="16"/>
        <v>-0.4166666666666667</v>
      </c>
      <c r="F218" s="8"/>
      <c r="G218" s="4">
        <f t="shared" si="17"/>
        <v>0.11475409836065574</v>
      </c>
    </row>
    <row r="219" spans="1:7" ht="12.75">
      <c r="A219" s="2" t="s">
        <v>4</v>
      </c>
      <c r="B219" s="6">
        <v>34</v>
      </c>
      <c r="C219" s="6">
        <v>35</v>
      </c>
      <c r="D219" s="6">
        <f t="shared" si="15"/>
        <v>1</v>
      </c>
      <c r="E219" s="9">
        <f t="shared" si="16"/>
        <v>0.029411764705882353</v>
      </c>
      <c r="F219" s="8"/>
      <c r="G219" s="4">
        <f t="shared" si="17"/>
        <v>0.5737704918032787</v>
      </c>
    </row>
    <row r="220" spans="1:7" ht="12.75">
      <c r="A220" s="2" t="s">
        <v>5</v>
      </c>
      <c r="B220" s="3">
        <v>1</v>
      </c>
      <c r="C220" s="3">
        <v>1</v>
      </c>
      <c r="D220" s="6">
        <f t="shared" si="15"/>
        <v>0</v>
      </c>
      <c r="E220" s="9">
        <f t="shared" si="16"/>
        <v>0</v>
      </c>
      <c r="F220" s="8"/>
      <c r="G220" s="4">
        <f t="shared" si="17"/>
        <v>0.01639344262295082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66</v>
      </c>
      <c r="C222" s="3">
        <f>SUM(C209:C220)</f>
        <v>61</v>
      </c>
      <c r="D222" s="3">
        <f>SUM(C222-B222)</f>
        <v>-5</v>
      </c>
      <c r="E222" s="5">
        <f>SUM(D222/B222)</f>
        <v>-0.07575757575757576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>
        <v>0</v>
      </c>
      <c r="C229" s="6">
        <v>0</v>
      </c>
      <c r="D229" s="6">
        <f aca="true" t="shared" si="18" ref="D229:D265">SUM(C229-B229)</f>
        <v>0</v>
      </c>
      <c r="E229" s="9" t="e">
        <f>SUM(D229/B229)</f>
        <v>#DIV/0!</v>
      </c>
      <c r="F229" s="8"/>
      <c r="G229" s="4">
        <f aca="true" t="shared" si="19" ref="G229:G265">SUM(C229/$C$287)</f>
        <v>0</v>
      </c>
    </row>
    <row r="230" spans="1:7" ht="12.75">
      <c r="A230" s="2" t="s">
        <v>6</v>
      </c>
      <c r="B230" s="7">
        <v>1</v>
      </c>
      <c r="C230" s="6">
        <v>2</v>
      </c>
      <c r="D230" s="6">
        <f t="shared" si="18"/>
        <v>1</v>
      </c>
      <c r="E230" s="9">
        <f aca="true" t="shared" si="20" ref="E230:E285">SUM(D230/B230)</f>
        <v>1</v>
      </c>
      <c r="F230" s="8"/>
      <c r="G230" s="4">
        <f t="shared" si="19"/>
        <v>0.05714285714285714</v>
      </c>
    </row>
    <row r="231" spans="1:7" ht="12.75">
      <c r="A231" s="2" t="s">
        <v>7</v>
      </c>
      <c r="B231" s="7">
        <v>1</v>
      </c>
      <c r="C231" s="6">
        <v>1</v>
      </c>
      <c r="D231" s="3">
        <f t="shared" si="18"/>
        <v>0</v>
      </c>
      <c r="E231" s="9">
        <f t="shared" si="20"/>
        <v>0</v>
      </c>
      <c r="G231" s="4">
        <f t="shared" si="19"/>
        <v>0.02857142857142857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8"/>
        <v>0</v>
      </c>
      <c r="E232" s="9" t="e">
        <f t="shared" si="20"/>
        <v>#DIV/0!</v>
      </c>
      <c r="G232" s="4">
        <f t="shared" si="19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8"/>
        <v>0</v>
      </c>
      <c r="E233" s="9" t="e">
        <f t="shared" si="20"/>
        <v>#DIV/0!</v>
      </c>
      <c r="G233" s="4">
        <f t="shared" si="19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8"/>
        <v>0</v>
      </c>
      <c r="E234" s="9" t="e">
        <f t="shared" si="20"/>
        <v>#DIV/0!</v>
      </c>
      <c r="G234" s="4">
        <f t="shared" si="19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20"/>
        <v>#DIV/0!</v>
      </c>
      <c r="G235" s="4">
        <f t="shared" si="19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8"/>
        <v>0</v>
      </c>
      <c r="E236" s="9" t="e">
        <f t="shared" si="20"/>
        <v>#DIV/0!</v>
      </c>
      <c r="G236" s="4">
        <f t="shared" si="19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20"/>
        <v>#DIV/0!</v>
      </c>
      <c r="G237" s="4">
        <f t="shared" si="19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8"/>
        <v>0</v>
      </c>
      <c r="E238" s="9" t="e">
        <f t="shared" si="20"/>
        <v>#DIV/0!</v>
      </c>
      <c r="G238" s="4">
        <f t="shared" si="19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8"/>
        <v>0</v>
      </c>
      <c r="E239" s="9" t="e">
        <f t="shared" si="20"/>
        <v>#DIV/0!</v>
      </c>
      <c r="G239" s="4">
        <f t="shared" si="19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8"/>
        <v>0</v>
      </c>
      <c r="E240" s="9" t="e">
        <f t="shared" si="20"/>
        <v>#DIV/0!</v>
      </c>
      <c r="G240" s="4">
        <f t="shared" si="19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8"/>
        <v>0</v>
      </c>
      <c r="E241" s="9" t="e">
        <f t="shared" si="20"/>
        <v>#DIV/0!</v>
      </c>
      <c r="G241" s="4">
        <f t="shared" si="19"/>
        <v>0</v>
      </c>
    </row>
    <row r="242" spans="1:7" ht="12.75">
      <c r="A242" s="2" t="s">
        <v>68</v>
      </c>
      <c r="B242" s="3">
        <v>3</v>
      </c>
      <c r="C242" s="3">
        <v>3</v>
      </c>
      <c r="D242" s="3">
        <f t="shared" si="18"/>
        <v>0</v>
      </c>
      <c r="E242" s="9">
        <f t="shared" si="20"/>
        <v>0</v>
      </c>
      <c r="G242" s="4">
        <f t="shared" si="19"/>
        <v>0.08571428571428572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8"/>
        <v>0</v>
      </c>
      <c r="E243" s="9" t="e">
        <f t="shared" si="20"/>
        <v>#DIV/0!</v>
      </c>
      <c r="G243" s="4">
        <f t="shared" si="19"/>
        <v>0</v>
      </c>
    </row>
    <row r="244" spans="1:7" ht="12.75">
      <c r="A244" s="2" t="s">
        <v>66</v>
      </c>
      <c r="B244" s="3">
        <v>0</v>
      </c>
      <c r="C244" s="3">
        <v>3</v>
      </c>
      <c r="D244" s="3">
        <f t="shared" si="18"/>
        <v>3</v>
      </c>
      <c r="E244" s="9" t="e">
        <f t="shared" si="20"/>
        <v>#DIV/0!</v>
      </c>
      <c r="G244" s="4">
        <f t="shared" si="19"/>
        <v>0.08571428571428572</v>
      </c>
    </row>
    <row r="245" spans="1:7" ht="12.75">
      <c r="A245" s="2" t="s">
        <v>65</v>
      </c>
      <c r="B245" s="3">
        <v>0</v>
      </c>
      <c r="C245" s="3">
        <v>0</v>
      </c>
      <c r="D245" s="3">
        <f t="shared" si="18"/>
        <v>0</v>
      </c>
      <c r="E245" s="9" t="e">
        <f t="shared" si="20"/>
        <v>#DIV/0!</v>
      </c>
      <c r="G245" s="4">
        <f t="shared" si="19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8"/>
        <v>0</v>
      </c>
      <c r="E246" s="9" t="e">
        <f t="shared" si="20"/>
        <v>#DIV/0!</v>
      </c>
      <c r="G246" s="4">
        <f t="shared" si="19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20"/>
        <v>#DIV/0!</v>
      </c>
      <c r="G247" s="4">
        <f t="shared" si="19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8"/>
        <v>0</v>
      </c>
      <c r="E248" s="9" t="e">
        <f t="shared" si="20"/>
        <v>#DIV/0!</v>
      </c>
      <c r="G248" s="4">
        <f t="shared" si="19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20"/>
        <v>#DIV/0!</v>
      </c>
      <c r="G249" s="4">
        <f t="shared" si="19"/>
        <v>0</v>
      </c>
    </row>
    <row r="250" spans="1:7" ht="12.75">
      <c r="A250" s="2" t="s">
        <v>15</v>
      </c>
      <c r="B250" s="3">
        <v>0</v>
      </c>
      <c r="C250" s="3">
        <v>1</v>
      </c>
      <c r="D250" s="3">
        <f t="shared" si="18"/>
        <v>1</v>
      </c>
      <c r="E250" s="9" t="e">
        <f t="shared" si="20"/>
        <v>#DIV/0!</v>
      </c>
      <c r="G250" s="4">
        <f t="shared" si="19"/>
        <v>0.02857142857142857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20"/>
        <v>#DIV/0!</v>
      </c>
      <c r="G251" s="4">
        <f t="shared" si="19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20"/>
        <v>#DIV/0!</v>
      </c>
      <c r="G252" s="4">
        <f t="shared" si="19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20"/>
        <v>#DIV/0!</v>
      </c>
      <c r="G253" s="4">
        <f t="shared" si="19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20"/>
        <v>#DIV/0!</v>
      </c>
      <c r="G254" s="4">
        <f t="shared" si="19"/>
        <v>0</v>
      </c>
    </row>
    <row r="255" spans="1:7" ht="12.75">
      <c r="A255" s="2" t="s">
        <v>20</v>
      </c>
      <c r="B255" s="3">
        <v>0</v>
      </c>
      <c r="C255" s="3">
        <v>1</v>
      </c>
      <c r="D255" s="3">
        <f t="shared" si="18"/>
        <v>1</v>
      </c>
      <c r="E255" s="9" t="e">
        <f t="shared" si="20"/>
        <v>#DIV/0!</v>
      </c>
      <c r="G255" s="4">
        <f t="shared" si="19"/>
        <v>0.02857142857142857</v>
      </c>
    </row>
    <row r="256" spans="1:7" ht="12.75">
      <c r="A256" s="2" t="s">
        <v>21</v>
      </c>
      <c r="B256" s="3">
        <v>0</v>
      </c>
      <c r="C256" s="3">
        <v>1</v>
      </c>
      <c r="D256" s="3">
        <f t="shared" si="18"/>
        <v>1</v>
      </c>
      <c r="E256" s="9" t="e">
        <f t="shared" si="20"/>
        <v>#DIV/0!</v>
      </c>
      <c r="G256" s="4">
        <f t="shared" si="19"/>
        <v>0.02857142857142857</v>
      </c>
    </row>
    <row r="257" spans="1:7" ht="12.75">
      <c r="A257" s="2" t="s">
        <v>22</v>
      </c>
      <c r="B257" s="3">
        <v>1</v>
      </c>
      <c r="C257" s="3">
        <v>0</v>
      </c>
      <c r="D257" s="3">
        <f t="shared" si="18"/>
        <v>-1</v>
      </c>
      <c r="E257" s="9">
        <f t="shared" si="20"/>
        <v>-1</v>
      </c>
      <c r="G257" s="4">
        <f t="shared" si="19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20"/>
        <v>#DIV/0!</v>
      </c>
      <c r="G258" s="4">
        <f t="shared" si="19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20"/>
        <v>#DIV/0!</v>
      </c>
      <c r="G259" s="4">
        <f t="shared" si="19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20"/>
        <v>#DIV/0!</v>
      </c>
      <c r="G260" s="4">
        <f t="shared" si="19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t="shared" si="18"/>
        <v>0</v>
      </c>
      <c r="E261" s="9" t="e">
        <f t="shared" si="20"/>
        <v>#DIV/0!</v>
      </c>
      <c r="G261" s="4">
        <f t="shared" si="19"/>
        <v>0</v>
      </c>
    </row>
    <row r="262" spans="1:7" ht="12.75">
      <c r="A262" s="2" t="s">
        <v>50</v>
      </c>
      <c r="B262" s="3">
        <v>1</v>
      </c>
      <c r="C262" s="3">
        <v>0</v>
      </c>
      <c r="D262" s="3">
        <f t="shared" si="18"/>
        <v>-1</v>
      </c>
      <c r="E262" s="9">
        <f t="shared" si="20"/>
        <v>-1</v>
      </c>
      <c r="G262" s="4">
        <f t="shared" si="19"/>
        <v>0</v>
      </c>
    </row>
    <row r="263" spans="1:7" ht="12.75">
      <c r="A263" s="2" t="s">
        <v>49</v>
      </c>
      <c r="B263" s="3">
        <v>0</v>
      </c>
      <c r="C263" s="3">
        <v>0</v>
      </c>
      <c r="D263" s="3">
        <f t="shared" si="18"/>
        <v>0</v>
      </c>
      <c r="E263" s="9" t="e">
        <f t="shared" si="20"/>
        <v>#DIV/0!</v>
      </c>
      <c r="G263" s="4">
        <f t="shared" si="19"/>
        <v>0</v>
      </c>
    </row>
    <row r="264" spans="1:7" ht="12.75">
      <c r="A264" s="2" t="s">
        <v>48</v>
      </c>
      <c r="B264" s="3">
        <v>3</v>
      </c>
      <c r="C264" s="3">
        <v>1</v>
      </c>
      <c r="D264" s="3">
        <f t="shared" si="18"/>
        <v>-2</v>
      </c>
      <c r="E264" s="9">
        <f t="shared" si="20"/>
        <v>-0.6666666666666666</v>
      </c>
      <c r="G264" s="4">
        <f t="shared" si="19"/>
        <v>0.02857142857142857</v>
      </c>
    </row>
    <row r="265" spans="1:7" ht="12.75">
      <c r="A265" s="2" t="s">
        <v>47</v>
      </c>
      <c r="B265" s="3">
        <v>4</v>
      </c>
      <c r="C265" s="3">
        <v>2</v>
      </c>
      <c r="D265" s="3">
        <f t="shared" si="18"/>
        <v>-2</v>
      </c>
      <c r="E265" s="9">
        <f t="shared" si="20"/>
        <v>-0.5</v>
      </c>
      <c r="G265" s="4">
        <f t="shared" si="19"/>
        <v>0.05714285714285714</v>
      </c>
    </row>
    <row r="266" spans="1:7" ht="12.75">
      <c r="A266" s="2" t="s">
        <v>46</v>
      </c>
      <c r="B266" s="3">
        <v>1</v>
      </c>
      <c r="C266" s="3">
        <v>0</v>
      </c>
      <c r="D266" s="3">
        <f aca="true" t="shared" si="21" ref="D266:D285">SUM(C266-B266)</f>
        <v>-1</v>
      </c>
      <c r="E266" s="9">
        <f t="shared" si="20"/>
        <v>-1</v>
      </c>
      <c r="G266" s="4">
        <f aca="true" t="shared" si="22" ref="G266:G285">SUM(C266/$C$287)</f>
        <v>0</v>
      </c>
    </row>
    <row r="267" spans="1:7" ht="12.75">
      <c r="A267" s="2" t="s">
        <v>45</v>
      </c>
      <c r="B267" s="3">
        <v>3</v>
      </c>
      <c r="C267" s="3">
        <v>4</v>
      </c>
      <c r="D267" s="3">
        <f t="shared" si="21"/>
        <v>1</v>
      </c>
      <c r="E267" s="9">
        <f t="shared" si="20"/>
        <v>0.3333333333333333</v>
      </c>
      <c r="G267" s="4">
        <f t="shared" si="22"/>
        <v>0.11428571428571428</v>
      </c>
    </row>
    <row r="268" spans="1:7" ht="12.75">
      <c r="A268" s="2" t="s">
        <v>44</v>
      </c>
      <c r="B268" s="3">
        <v>10</v>
      </c>
      <c r="C268" s="3">
        <v>5</v>
      </c>
      <c r="D268" s="3">
        <f t="shared" si="21"/>
        <v>-5</v>
      </c>
      <c r="E268" s="9">
        <f t="shared" si="20"/>
        <v>-0.5</v>
      </c>
      <c r="G268" s="4">
        <f t="shared" si="22"/>
        <v>0.14285714285714285</v>
      </c>
    </row>
    <row r="269" spans="1:7" ht="12.75">
      <c r="A269" s="2" t="s">
        <v>43</v>
      </c>
      <c r="B269" s="3">
        <v>12</v>
      </c>
      <c r="C269" s="3">
        <v>5</v>
      </c>
      <c r="D269" s="3">
        <f t="shared" si="21"/>
        <v>-7</v>
      </c>
      <c r="E269" s="9">
        <f t="shared" si="20"/>
        <v>-0.5833333333333334</v>
      </c>
      <c r="G269" s="4">
        <f t="shared" si="22"/>
        <v>0.14285714285714285</v>
      </c>
    </row>
    <row r="270" spans="1:7" ht="12.75">
      <c r="A270" s="2" t="s">
        <v>42</v>
      </c>
      <c r="B270" s="3">
        <v>1</v>
      </c>
      <c r="C270" s="3">
        <v>0</v>
      </c>
      <c r="D270" s="3">
        <f t="shared" si="21"/>
        <v>-1</v>
      </c>
      <c r="E270" s="9">
        <f t="shared" si="20"/>
        <v>-1</v>
      </c>
      <c r="G270" s="4">
        <f t="shared" si="22"/>
        <v>0</v>
      </c>
    </row>
    <row r="271" spans="1:7" ht="12.75">
      <c r="A271" s="2" t="s">
        <v>41</v>
      </c>
      <c r="B271" s="3">
        <v>5</v>
      </c>
      <c r="C271" s="3">
        <v>3</v>
      </c>
      <c r="D271" s="3">
        <f t="shared" si="21"/>
        <v>-2</v>
      </c>
      <c r="E271" s="9">
        <f t="shared" si="20"/>
        <v>-0.4</v>
      </c>
      <c r="G271" s="4">
        <f t="shared" si="22"/>
        <v>0.08571428571428572</v>
      </c>
    </row>
    <row r="272" spans="1:7" ht="12.75">
      <c r="A272" s="2" t="s">
        <v>40</v>
      </c>
      <c r="B272" s="3">
        <v>4</v>
      </c>
      <c r="C272" s="3">
        <v>1</v>
      </c>
      <c r="D272" s="3">
        <f t="shared" si="21"/>
        <v>-3</v>
      </c>
      <c r="E272" s="9">
        <f t="shared" si="20"/>
        <v>-0.75</v>
      </c>
      <c r="G272" s="4">
        <f t="shared" si="22"/>
        <v>0.02857142857142857</v>
      </c>
    </row>
    <row r="273" spans="1:7" ht="12.75">
      <c r="A273" s="2" t="s">
        <v>39</v>
      </c>
      <c r="B273" s="3">
        <v>3</v>
      </c>
      <c r="C273" s="3">
        <v>2</v>
      </c>
      <c r="D273" s="3">
        <f t="shared" si="21"/>
        <v>-1</v>
      </c>
      <c r="E273" s="9">
        <f t="shared" si="20"/>
        <v>-0.3333333333333333</v>
      </c>
      <c r="G273" s="4">
        <f t="shared" si="22"/>
        <v>0.05714285714285714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1"/>
        <v>0</v>
      </c>
      <c r="E274" s="9" t="e">
        <f t="shared" si="20"/>
        <v>#DIV/0!</v>
      </c>
      <c r="G274" s="4">
        <f t="shared" si="22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1"/>
        <v>0</v>
      </c>
      <c r="E275" s="9" t="e">
        <f t="shared" si="20"/>
        <v>#DIV/0!</v>
      </c>
      <c r="G275" s="4">
        <f t="shared" si="22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1"/>
        <v>0</v>
      </c>
      <c r="E276" s="9" t="e">
        <f t="shared" si="20"/>
        <v>#DIV/0!</v>
      </c>
      <c r="G276" s="4">
        <f t="shared" si="22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1"/>
        <v>0</v>
      </c>
      <c r="E277" s="9" t="e">
        <f t="shared" si="20"/>
        <v>#DIV/0!</v>
      </c>
      <c r="G277" s="4">
        <f t="shared" si="22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1"/>
        <v>0</v>
      </c>
      <c r="E278" s="9" t="e">
        <f t="shared" si="20"/>
        <v>#DIV/0!</v>
      </c>
      <c r="G278" s="4">
        <f t="shared" si="22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1"/>
        <v>0</v>
      </c>
      <c r="E279" s="9" t="e">
        <f t="shared" si="20"/>
        <v>#DIV/0!</v>
      </c>
      <c r="G279" s="4">
        <f t="shared" si="22"/>
        <v>0</v>
      </c>
    </row>
    <row r="280" spans="1:7" ht="12.75">
      <c r="A280" s="2" t="s">
        <v>32</v>
      </c>
      <c r="B280" s="3">
        <v>0</v>
      </c>
      <c r="C280" s="3">
        <v>0</v>
      </c>
      <c r="D280" s="3">
        <f t="shared" si="21"/>
        <v>0</v>
      </c>
      <c r="E280" s="9" t="e">
        <f t="shared" si="20"/>
        <v>#DIV/0!</v>
      </c>
      <c r="G280" s="4">
        <f t="shared" si="22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1"/>
        <v>0</v>
      </c>
      <c r="E281" s="9" t="e">
        <f t="shared" si="20"/>
        <v>#DIV/0!</v>
      </c>
      <c r="G281" s="4">
        <f t="shared" si="22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1"/>
        <v>0</v>
      </c>
      <c r="E282" s="9" t="e">
        <f t="shared" si="20"/>
        <v>#DIV/0!</v>
      </c>
      <c r="G282" s="4">
        <f t="shared" si="22"/>
        <v>0</v>
      </c>
    </row>
    <row r="283" spans="1:7" ht="12.75">
      <c r="A283" s="2" t="s">
        <v>29</v>
      </c>
      <c r="B283" s="3">
        <v>1</v>
      </c>
      <c r="C283" s="3">
        <v>0</v>
      </c>
      <c r="D283" s="3">
        <f t="shared" si="21"/>
        <v>-1</v>
      </c>
      <c r="E283" s="9">
        <f t="shared" si="20"/>
        <v>-1</v>
      </c>
      <c r="G283" s="4">
        <f t="shared" si="22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1"/>
        <v>0</v>
      </c>
      <c r="E284" s="9" t="e">
        <f t="shared" si="20"/>
        <v>#DIV/0!</v>
      </c>
      <c r="G284" s="4">
        <f t="shared" si="22"/>
        <v>0</v>
      </c>
    </row>
    <row r="285" spans="1:7" ht="12.75">
      <c r="A285" s="2" t="s">
        <v>27</v>
      </c>
      <c r="B285" s="3">
        <v>0</v>
      </c>
      <c r="C285" s="3">
        <v>0</v>
      </c>
      <c r="D285" s="3">
        <f t="shared" si="21"/>
        <v>0</v>
      </c>
      <c r="E285" s="9" t="e">
        <f t="shared" si="20"/>
        <v>#DIV/0!</v>
      </c>
      <c r="G285" s="4">
        <f t="shared" si="22"/>
        <v>0</v>
      </c>
    </row>
    <row r="286" ht="12.75">
      <c r="G286" s="4"/>
    </row>
    <row r="287" spans="1:7" ht="12.75">
      <c r="A287" s="2" t="s">
        <v>26</v>
      </c>
      <c r="B287" s="3">
        <f>SUM(B229:B285)</f>
        <v>54</v>
      </c>
      <c r="C287" s="3">
        <f>SUM(C229:C285)</f>
        <v>35</v>
      </c>
      <c r="D287" s="3">
        <f>SUM(C287-B287)</f>
        <v>-19</v>
      </c>
      <c r="E287" s="5">
        <f>SUM(D287/B287)</f>
        <v>-0.35185185185185186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27</v>
      </c>
      <c r="C294" s="6">
        <v>15</v>
      </c>
      <c r="D294" s="3">
        <f aca="true" t="shared" si="23" ref="D294:D314">SUM(C294-B294)</f>
        <v>-12</v>
      </c>
      <c r="E294" s="5">
        <f>SUM(D294/B294)</f>
        <v>-0.4444444444444444</v>
      </c>
      <c r="G294" s="4">
        <f>SUM(C294/$C$316)</f>
        <v>0.0684931506849315</v>
      </c>
    </row>
    <row r="295" spans="1:7" ht="12.75">
      <c r="A295" s="2" t="s">
        <v>253</v>
      </c>
      <c r="B295" s="6">
        <v>11</v>
      </c>
      <c r="C295" s="6">
        <v>0</v>
      </c>
      <c r="D295" s="3">
        <f t="shared" si="23"/>
        <v>-11</v>
      </c>
      <c r="E295" s="5">
        <f aca="true" t="shared" si="24" ref="E295:E314">SUM(D295/B295)</f>
        <v>-1</v>
      </c>
      <c r="G295" s="4">
        <f aca="true" t="shared" si="25" ref="G295:G314">SUM(C295/$C$316)</f>
        <v>0</v>
      </c>
    </row>
    <row r="296" spans="1:7" ht="12.75">
      <c r="A296" s="2" t="s">
        <v>254</v>
      </c>
      <c r="B296" s="6">
        <v>36</v>
      </c>
      <c r="C296" s="31">
        <v>41</v>
      </c>
      <c r="D296" s="3">
        <f t="shared" si="23"/>
        <v>5</v>
      </c>
      <c r="E296" s="5">
        <f t="shared" si="24"/>
        <v>0.1388888888888889</v>
      </c>
      <c r="G296" s="4">
        <f t="shared" si="25"/>
        <v>0.1872146118721461</v>
      </c>
    </row>
    <row r="297" spans="1:7" ht="12.75">
      <c r="A297" s="2" t="s">
        <v>255</v>
      </c>
      <c r="B297" s="6">
        <v>26</v>
      </c>
      <c r="C297" s="6">
        <v>28</v>
      </c>
      <c r="D297" s="3">
        <f t="shared" si="23"/>
        <v>2</v>
      </c>
      <c r="E297" s="5">
        <f t="shared" si="24"/>
        <v>0.07692307692307693</v>
      </c>
      <c r="G297" s="4">
        <f t="shared" si="25"/>
        <v>0.1278538812785388</v>
      </c>
    </row>
    <row r="298" spans="1:7" ht="12.75">
      <c r="A298" s="2" t="s">
        <v>256</v>
      </c>
      <c r="B298" s="6">
        <v>17</v>
      </c>
      <c r="C298" s="6">
        <v>25</v>
      </c>
      <c r="D298" s="3">
        <f t="shared" si="23"/>
        <v>8</v>
      </c>
      <c r="E298" s="5">
        <f t="shared" si="24"/>
        <v>0.47058823529411764</v>
      </c>
      <c r="G298" s="4">
        <f t="shared" si="25"/>
        <v>0.1141552511415525</v>
      </c>
    </row>
    <row r="299" spans="1:7" ht="12.75">
      <c r="A299" s="2" t="s">
        <v>257</v>
      </c>
      <c r="B299" s="7">
        <v>68</v>
      </c>
      <c r="C299" s="6">
        <v>61</v>
      </c>
      <c r="D299" s="6">
        <f t="shared" si="23"/>
        <v>-7</v>
      </c>
      <c r="E299" s="5">
        <f t="shared" si="24"/>
        <v>-0.10294117647058823</v>
      </c>
      <c r="F299" s="8"/>
      <c r="G299" s="4">
        <f t="shared" si="25"/>
        <v>0.2785388127853881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3"/>
        <v>0</v>
      </c>
      <c r="E300" s="5" t="e">
        <f t="shared" si="24"/>
        <v>#DIV/0!</v>
      </c>
      <c r="F300" s="8"/>
      <c r="G300" s="4">
        <f t="shared" si="25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3"/>
        <v>0</v>
      </c>
      <c r="E301" s="5" t="e">
        <f t="shared" si="24"/>
        <v>#DIV/0!</v>
      </c>
      <c r="G301" s="4">
        <f t="shared" si="25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3"/>
        <v>0</v>
      </c>
      <c r="E302" s="5" t="e">
        <f t="shared" si="24"/>
        <v>#DIV/0!</v>
      </c>
      <c r="G302" s="4">
        <f t="shared" si="25"/>
        <v>0</v>
      </c>
    </row>
    <row r="303" spans="1:7" ht="12.75">
      <c r="A303" s="2" t="s">
        <v>87</v>
      </c>
      <c r="B303" s="3">
        <v>10</v>
      </c>
      <c r="C303" s="3">
        <v>10</v>
      </c>
      <c r="D303" s="6">
        <f t="shared" si="23"/>
        <v>0</v>
      </c>
      <c r="E303" s="5">
        <f t="shared" si="24"/>
        <v>0</v>
      </c>
      <c r="G303" s="4">
        <f t="shared" si="25"/>
        <v>0.045662100456621</v>
      </c>
    </row>
    <row r="304" spans="1:7" ht="12.75">
      <c r="A304" s="2" t="s">
        <v>261</v>
      </c>
      <c r="B304" s="3">
        <v>3</v>
      </c>
      <c r="C304" s="3">
        <v>3</v>
      </c>
      <c r="D304" s="6">
        <f t="shared" si="23"/>
        <v>0</v>
      </c>
      <c r="E304" s="5">
        <f t="shared" si="24"/>
        <v>0</v>
      </c>
      <c r="G304" s="4">
        <f t="shared" si="25"/>
        <v>0.0136986301369863</v>
      </c>
    </row>
    <row r="305" spans="1:7" ht="12.75">
      <c r="A305" s="2" t="s">
        <v>262</v>
      </c>
      <c r="B305" s="3">
        <v>6</v>
      </c>
      <c r="C305" s="3">
        <v>0</v>
      </c>
      <c r="D305" s="6">
        <f t="shared" si="23"/>
        <v>-6</v>
      </c>
      <c r="E305" s="5">
        <f t="shared" si="24"/>
        <v>-1</v>
      </c>
      <c r="G305" s="4">
        <f t="shared" si="25"/>
        <v>0</v>
      </c>
    </row>
    <row r="306" spans="1:7" ht="12.75">
      <c r="A306" s="2" t="s">
        <v>263</v>
      </c>
      <c r="B306" s="3">
        <v>6</v>
      </c>
      <c r="C306" s="3">
        <v>2</v>
      </c>
      <c r="D306" s="6">
        <f t="shared" si="23"/>
        <v>-4</v>
      </c>
      <c r="E306" s="5">
        <f t="shared" si="24"/>
        <v>-0.6666666666666666</v>
      </c>
      <c r="G306" s="4">
        <f t="shared" si="25"/>
        <v>0.0091324200913242</v>
      </c>
    </row>
    <row r="307" spans="1:7" ht="12.75">
      <c r="A307" s="2" t="s">
        <v>6</v>
      </c>
      <c r="B307" s="3">
        <v>1</v>
      </c>
      <c r="C307" s="3">
        <v>2</v>
      </c>
      <c r="D307" s="6">
        <f t="shared" si="23"/>
        <v>1</v>
      </c>
      <c r="E307" s="5">
        <f t="shared" si="24"/>
        <v>1</v>
      </c>
      <c r="G307" s="4">
        <f t="shared" si="25"/>
        <v>0.0091324200913242</v>
      </c>
    </row>
    <row r="308" spans="1:7" ht="12.75">
      <c r="A308" s="2" t="s">
        <v>7</v>
      </c>
      <c r="B308" s="3">
        <v>1</v>
      </c>
      <c r="C308" s="3">
        <v>1</v>
      </c>
      <c r="D308" s="6">
        <f t="shared" si="23"/>
        <v>0</v>
      </c>
      <c r="E308" s="5">
        <f t="shared" si="24"/>
        <v>0</v>
      </c>
      <c r="G308" s="4">
        <f t="shared" si="25"/>
        <v>0.0045662100456621</v>
      </c>
    </row>
    <row r="309" spans="1:7" ht="12.75">
      <c r="A309" s="2" t="s">
        <v>3</v>
      </c>
      <c r="B309" s="3">
        <v>0</v>
      </c>
      <c r="C309" s="3">
        <v>2</v>
      </c>
      <c r="D309" s="6">
        <f t="shared" si="23"/>
        <v>2</v>
      </c>
      <c r="E309" s="5" t="e">
        <f t="shared" si="24"/>
        <v>#DIV/0!</v>
      </c>
      <c r="G309" s="4">
        <f t="shared" si="25"/>
        <v>0.0091324200913242</v>
      </c>
    </row>
    <row r="310" spans="1:7" ht="12.75">
      <c r="A310" s="2" t="s">
        <v>264</v>
      </c>
      <c r="B310" s="3">
        <v>0</v>
      </c>
      <c r="C310" s="3">
        <v>1</v>
      </c>
      <c r="D310" s="6">
        <f t="shared" si="23"/>
        <v>1</v>
      </c>
      <c r="E310" s="5" t="e">
        <f t="shared" si="24"/>
        <v>#DIV/0!</v>
      </c>
      <c r="G310" s="4">
        <f t="shared" si="25"/>
        <v>0.0045662100456621</v>
      </c>
    </row>
    <row r="311" spans="1:7" ht="12.75">
      <c r="A311" s="2" t="s">
        <v>265</v>
      </c>
      <c r="B311" s="3">
        <v>6</v>
      </c>
      <c r="C311" s="3">
        <v>8</v>
      </c>
      <c r="D311" s="6">
        <f t="shared" si="23"/>
        <v>2</v>
      </c>
      <c r="E311" s="5">
        <f t="shared" si="24"/>
        <v>0.3333333333333333</v>
      </c>
      <c r="G311" s="4">
        <f t="shared" si="25"/>
        <v>0.0365296803652968</v>
      </c>
    </row>
    <row r="312" spans="1:7" ht="12.75">
      <c r="A312" s="2" t="s">
        <v>266</v>
      </c>
      <c r="B312" s="3">
        <v>11</v>
      </c>
      <c r="C312" s="3">
        <v>6</v>
      </c>
      <c r="D312" s="6">
        <f t="shared" si="23"/>
        <v>-5</v>
      </c>
      <c r="E312" s="5">
        <f t="shared" si="24"/>
        <v>-0.45454545454545453</v>
      </c>
      <c r="G312" s="4">
        <f t="shared" si="25"/>
        <v>0.0273972602739726</v>
      </c>
    </row>
    <row r="313" spans="1:7" ht="12.75">
      <c r="A313" s="2" t="s">
        <v>267</v>
      </c>
      <c r="B313" s="3">
        <v>4</v>
      </c>
      <c r="C313" s="3">
        <v>7</v>
      </c>
      <c r="D313" s="6">
        <f t="shared" si="23"/>
        <v>3</v>
      </c>
      <c r="E313" s="5">
        <f t="shared" si="24"/>
        <v>0.75</v>
      </c>
      <c r="G313" s="4">
        <f t="shared" si="25"/>
        <v>0.0319634703196347</v>
      </c>
    </row>
    <row r="314" spans="1:7" ht="12.75">
      <c r="A314" s="2" t="s">
        <v>268</v>
      </c>
      <c r="B314" s="3">
        <v>0</v>
      </c>
      <c r="C314" s="3">
        <v>7</v>
      </c>
      <c r="D314" s="6">
        <f t="shared" si="23"/>
        <v>7</v>
      </c>
      <c r="E314" s="5" t="e">
        <f t="shared" si="24"/>
        <v>#DIV/0!</v>
      </c>
      <c r="G314" s="4">
        <f t="shared" si="25"/>
        <v>0.0319634703196347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198</v>
      </c>
      <c r="C316" s="3">
        <f>SUM(C294:C314)</f>
        <v>219</v>
      </c>
      <c r="D316" s="3">
        <f>SUM(C316-B316)</f>
        <v>21</v>
      </c>
      <c r="E316" s="5">
        <f>SUM(D316/B316)</f>
        <v>0.10606060606060606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17</v>
      </c>
      <c r="C323" s="6">
        <v>8</v>
      </c>
      <c r="D323" s="6">
        <f aca="true" t="shared" si="26" ref="D323:D340">SUM(C323-B323)</f>
        <v>-9</v>
      </c>
      <c r="E323" s="5">
        <f>SUM(D323/B323)</f>
        <v>-0.5294117647058824</v>
      </c>
      <c r="G323" s="4">
        <f>SUM(C323/$C$342)</f>
        <v>0.07017543859649122</v>
      </c>
    </row>
    <row r="324" spans="1:7" ht="12.75">
      <c r="A324" s="2" t="s">
        <v>271</v>
      </c>
      <c r="B324" s="6">
        <v>3</v>
      </c>
      <c r="C324" s="6">
        <v>3</v>
      </c>
      <c r="D324" s="6">
        <f t="shared" si="26"/>
        <v>0</v>
      </c>
      <c r="E324" s="5">
        <f aca="true" t="shared" si="27" ref="E324:E340">SUM(D324/B324)</f>
        <v>0</v>
      </c>
      <c r="G324" s="4">
        <f aca="true" t="shared" si="28" ref="G324:G340">SUM(C324/$C$342)</f>
        <v>0.02631578947368421</v>
      </c>
    </row>
    <row r="325" spans="1:7" ht="12.75">
      <c r="A325" s="2" t="s">
        <v>272</v>
      </c>
      <c r="B325" s="6">
        <v>4</v>
      </c>
      <c r="C325" s="6">
        <v>4</v>
      </c>
      <c r="D325" s="6">
        <f t="shared" si="26"/>
        <v>0</v>
      </c>
      <c r="E325" s="5">
        <f t="shared" si="27"/>
        <v>0</v>
      </c>
      <c r="G325" s="4">
        <f t="shared" si="28"/>
        <v>0.03508771929824561</v>
      </c>
    </row>
    <row r="326" spans="1:7" ht="12.75">
      <c r="A326" s="2" t="s">
        <v>273</v>
      </c>
      <c r="B326" s="6">
        <v>3</v>
      </c>
      <c r="C326" s="6">
        <v>2</v>
      </c>
      <c r="D326" s="6">
        <f t="shared" si="26"/>
        <v>-1</v>
      </c>
      <c r="E326" s="5">
        <f t="shared" si="27"/>
        <v>-0.3333333333333333</v>
      </c>
      <c r="G326" s="4">
        <f t="shared" si="28"/>
        <v>0.017543859649122806</v>
      </c>
    </row>
    <row r="327" spans="1:7" ht="12.75">
      <c r="A327" s="2" t="s">
        <v>274</v>
      </c>
      <c r="B327" s="6">
        <v>0</v>
      </c>
      <c r="C327" s="6">
        <v>4</v>
      </c>
      <c r="D327" s="6">
        <f t="shared" si="26"/>
        <v>4</v>
      </c>
      <c r="E327" s="5" t="e">
        <f t="shared" si="27"/>
        <v>#DIV/0!</v>
      </c>
      <c r="G327" s="4">
        <f t="shared" si="28"/>
        <v>0.03508771929824561</v>
      </c>
    </row>
    <row r="328" spans="1:7" ht="12.75">
      <c r="A328" s="2" t="s">
        <v>275</v>
      </c>
      <c r="B328" s="6">
        <v>28</v>
      </c>
      <c r="C328" s="6">
        <v>42</v>
      </c>
      <c r="D328" s="6">
        <f t="shared" si="26"/>
        <v>14</v>
      </c>
      <c r="E328" s="5">
        <f t="shared" si="27"/>
        <v>0.5</v>
      </c>
      <c r="G328" s="4">
        <f t="shared" si="28"/>
        <v>0.3684210526315789</v>
      </c>
    </row>
    <row r="329" spans="1:7" ht="12.75">
      <c r="A329" s="2" t="s">
        <v>276</v>
      </c>
      <c r="B329" s="6">
        <v>3</v>
      </c>
      <c r="C329" s="6">
        <v>8</v>
      </c>
      <c r="D329" s="6">
        <f t="shared" si="26"/>
        <v>5</v>
      </c>
      <c r="E329" s="5">
        <f t="shared" si="27"/>
        <v>1.6666666666666667</v>
      </c>
      <c r="G329" s="4">
        <f t="shared" si="28"/>
        <v>0.07017543859649122</v>
      </c>
    </row>
    <row r="330" spans="1:7" ht="12.75">
      <c r="A330" s="2" t="s">
        <v>277</v>
      </c>
      <c r="B330" s="6">
        <v>0</v>
      </c>
      <c r="C330" s="6">
        <v>2</v>
      </c>
      <c r="D330" s="6">
        <f t="shared" si="26"/>
        <v>2</v>
      </c>
      <c r="E330" s="5" t="e">
        <f t="shared" si="27"/>
        <v>#DIV/0!</v>
      </c>
      <c r="G330" s="4">
        <f t="shared" si="28"/>
        <v>0.017543859649122806</v>
      </c>
    </row>
    <row r="331" spans="1:7" ht="12.75">
      <c r="A331" s="2" t="s">
        <v>278</v>
      </c>
      <c r="B331" s="6">
        <v>13</v>
      </c>
      <c r="C331" s="6">
        <v>25</v>
      </c>
      <c r="D331" s="6">
        <f t="shared" si="26"/>
        <v>12</v>
      </c>
      <c r="E331" s="5">
        <f t="shared" si="27"/>
        <v>0.9230769230769231</v>
      </c>
      <c r="G331" s="4">
        <f t="shared" si="28"/>
        <v>0.21929824561403508</v>
      </c>
    </row>
    <row r="332" spans="1:7" ht="12.75">
      <c r="A332" s="2" t="s">
        <v>279</v>
      </c>
      <c r="B332" s="6">
        <v>12</v>
      </c>
      <c r="C332" s="6">
        <v>6</v>
      </c>
      <c r="D332" s="6">
        <f t="shared" si="26"/>
        <v>-6</v>
      </c>
      <c r="E332" s="5">
        <f t="shared" si="27"/>
        <v>-0.5</v>
      </c>
      <c r="G332" s="4">
        <f t="shared" si="28"/>
        <v>0.05263157894736842</v>
      </c>
    </row>
    <row r="333" spans="1:7" ht="12.75">
      <c r="A333" s="2" t="s">
        <v>280</v>
      </c>
      <c r="B333" s="6">
        <v>2</v>
      </c>
      <c r="C333" s="6">
        <v>0</v>
      </c>
      <c r="D333" s="6">
        <f t="shared" si="26"/>
        <v>-2</v>
      </c>
      <c r="E333" s="5">
        <f t="shared" si="27"/>
        <v>-1</v>
      </c>
      <c r="G333" s="4">
        <f t="shared" si="28"/>
        <v>0</v>
      </c>
    </row>
    <row r="334" spans="1:7" ht="12.75">
      <c r="A334" s="2" t="s">
        <v>281</v>
      </c>
      <c r="B334" s="6">
        <v>3</v>
      </c>
      <c r="C334" s="6">
        <v>2</v>
      </c>
      <c r="D334" s="6">
        <f t="shared" si="26"/>
        <v>-1</v>
      </c>
      <c r="E334" s="5">
        <f t="shared" si="27"/>
        <v>-0.3333333333333333</v>
      </c>
      <c r="G334" s="4">
        <f t="shared" si="28"/>
        <v>0.017543859649122806</v>
      </c>
    </row>
    <row r="335" spans="1:7" ht="12.75">
      <c r="A335" s="2" t="s">
        <v>282</v>
      </c>
      <c r="B335" s="7">
        <v>0</v>
      </c>
      <c r="C335" s="6">
        <v>1</v>
      </c>
      <c r="D335" s="6">
        <f t="shared" si="26"/>
        <v>1</v>
      </c>
      <c r="E335" s="5" t="e">
        <f t="shared" si="27"/>
        <v>#DIV/0!</v>
      </c>
      <c r="F335" s="8"/>
      <c r="G335" s="4">
        <f t="shared" si="28"/>
        <v>0.008771929824561403</v>
      </c>
    </row>
    <row r="336" spans="1:7" ht="12.75">
      <c r="A336" s="2" t="s">
        <v>283</v>
      </c>
      <c r="B336" s="7">
        <v>3</v>
      </c>
      <c r="C336" s="6">
        <v>5</v>
      </c>
      <c r="D336" s="6">
        <f t="shared" si="26"/>
        <v>2</v>
      </c>
      <c r="E336" s="5">
        <f t="shared" si="27"/>
        <v>0.6666666666666666</v>
      </c>
      <c r="F336" s="8"/>
      <c r="G336" s="4">
        <f t="shared" si="28"/>
        <v>0.043859649122807015</v>
      </c>
    </row>
    <row r="337" spans="1:7" ht="12.75">
      <c r="A337" s="2" t="s">
        <v>284</v>
      </c>
      <c r="B337" s="6">
        <v>1</v>
      </c>
      <c r="C337" s="6">
        <v>0</v>
      </c>
      <c r="D337" s="6">
        <f t="shared" si="26"/>
        <v>-1</v>
      </c>
      <c r="E337" s="5">
        <f t="shared" si="27"/>
        <v>-1</v>
      </c>
      <c r="G337" s="4">
        <f t="shared" si="28"/>
        <v>0</v>
      </c>
    </row>
    <row r="338" spans="1:7" ht="12.75">
      <c r="A338" s="2" t="s">
        <v>285</v>
      </c>
      <c r="B338" s="3">
        <v>0</v>
      </c>
      <c r="C338" s="3">
        <v>1</v>
      </c>
      <c r="D338" s="6">
        <f t="shared" si="26"/>
        <v>1</v>
      </c>
      <c r="E338" s="5" t="e">
        <f t="shared" si="27"/>
        <v>#DIV/0!</v>
      </c>
      <c r="G338" s="4">
        <f t="shared" si="28"/>
        <v>0.008771929824561403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6"/>
        <v>0</v>
      </c>
      <c r="E339" s="5" t="e">
        <f t="shared" si="27"/>
        <v>#DIV/0!</v>
      </c>
      <c r="G339" s="4">
        <f t="shared" si="28"/>
        <v>0</v>
      </c>
    </row>
    <row r="340" spans="1:7" ht="12.75">
      <c r="A340" s="2" t="s">
        <v>1</v>
      </c>
      <c r="B340" s="3">
        <v>1</v>
      </c>
      <c r="C340" s="3">
        <v>1</v>
      </c>
      <c r="D340" s="6">
        <f t="shared" si="26"/>
        <v>0</v>
      </c>
      <c r="E340" s="5">
        <f t="shared" si="27"/>
        <v>0</v>
      </c>
      <c r="G340" s="4">
        <f t="shared" si="28"/>
        <v>0.008771929824561403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93</v>
      </c>
      <c r="C342" s="3">
        <f>SUM(C323:C340)</f>
        <v>114</v>
      </c>
      <c r="D342" s="3">
        <f>SUM(C342-B342)</f>
        <v>21</v>
      </c>
      <c r="E342" s="5">
        <f>SUM(D342/B342)</f>
        <v>0.22580645161290322</v>
      </c>
      <c r="G342" s="4">
        <f>SUM(G323:G340)</f>
        <v>1</v>
      </c>
    </row>
    <row r="344" ht="12.75">
      <c r="A344" s="16" t="s">
        <v>237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2:3" ht="12.75">
      <c r="B348" s="6"/>
      <c r="C348" s="6"/>
    </row>
    <row r="349" spans="1:7" ht="12.75">
      <c r="A349" s="2" t="s">
        <v>289</v>
      </c>
      <c r="B349" s="7">
        <v>1017</v>
      </c>
      <c r="C349" s="6">
        <v>984</v>
      </c>
      <c r="D349" s="6">
        <f aca="true" t="shared" si="29" ref="D349:D358">SUM(C349-B349)</f>
        <v>-33</v>
      </c>
      <c r="E349" s="5">
        <f>SUM(D349/B349)</f>
        <v>-0.032448377581120944</v>
      </c>
      <c r="G349" s="4">
        <f aca="true" t="shared" si="30" ref="G349:G358">SUM(C349/$C$360)</f>
        <v>0.459598318542737</v>
      </c>
    </row>
    <row r="350" spans="1:7" ht="12.75">
      <c r="A350" s="2" t="s">
        <v>293</v>
      </c>
      <c r="B350" s="6">
        <v>189</v>
      </c>
      <c r="C350" s="6">
        <v>194</v>
      </c>
      <c r="D350" s="6">
        <f t="shared" si="29"/>
        <v>5</v>
      </c>
      <c r="E350" s="5">
        <f aca="true" t="shared" si="31" ref="E350:E358">SUM(D350/B350)</f>
        <v>0.026455026455026454</v>
      </c>
      <c r="G350" s="4">
        <f t="shared" si="30"/>
        <v>0.09061186361513311</v>
      </c>
    </row>
    <row r="351" spans="1:7" ht="12.75">
      <c r="A351" s="2" t="s">
        <v>218</v>
      </c>
      <c r="B351" s="6">
        <v>233</v>
      </c>
      <c r="C351" s="6">
        <v>158</v>
      </c>
      <c r="D351" s="6">
        <f t="shared" si="29"/>
        <v>-75</v>
      </c>
      <c r="E351" s="5">
        <f t="shared" si="31"/>
        <v>-0.3218884120171674</v>
      </c>
      <c r="G351" s="4">
        <f t="shared" si="30"/>
        <v>0.07379729098552079</v>
      </c>
    </row>
    <row r="352" spans="1:7" ht="12.75">
      <c r="A352" s="2" t="s">
        <v>291</v>
      </c>
      <c r="B352" s="6">
        <v>178</v>
      </c>
      <c r="C352" s="6">
        <v>135</v>
      </c>
      <c r="D352" s="6">
        <f t="shared" si="29"/>
        <v>-43</v>
      </c>
      <c r="E352" s="5">
        <f t="shared" si="31"/>
        <v>-0.24157303370786518</v>
      </c>
      <c r="G352" s="4">
        <f t="shared" si="30"/>
        <v>0.06305464736104624</v>
      </c>
    </row>
    <row r="353" spans="1:7" ht="12.75">
      <c r="A353" s="2" t="s">
        <v>290</v>
      </c>
      <c r="B353" s="6">
        <v>192</v>
      </c>
      <c r="C353" s="6">
        <v>132</v>
      </c>
      <c r="D353" s="6">
        <f t="shared" si="29"/>
        <v>-60</v>
      </c>
      <c r="E353" s="5">
        <f t="shared" si="31"/>
        <v>-0.3125</v>
      </c>
      <c r="G353" s="4">
        <f t="shared" si="30"/>
        <v>0.06165343297524521</v>
      </c>
    </row>
    <row r="354" spans="1:7" ht="12.75">
      <c r="A354" s="2" t="s">
        <v>294</v>
      </c>
      <c r="B354" s="6">
        <v>136</v>
      </c>
      <c r="C354" s="6">
        <v>121</v>
      </c>
      <c r="D354" s="6">
        <f t="shared" si="29"/>
        <v>-15</v>
      </c>
      <c r="E354" s="5">
        <f t="shared" si="31"/>
        <v>-0.11029411764705882</v>
      </c>
      <c r="G354" s="4">
        <f t="shared" si="30"/>
        <v>0.05651564689397478</v>
      </c>
    </row>
    <row r="355" spans="1:7" ht="12.75">
      <c r="A355" s="2" t="s">
        <v>292</v>
      </c>
      <c r="B355" s="6">
        <v>145</v>
      </c>
      <c r="C355" s="6">
        <v>113</v>
      </c>
      <c r="D355" s="6">
        <f t="shared" si="29"/>
        <v>-32</v>
      </c>
      <c r="E355" s="5">
        <f t="shared" si="31"/>
        <v>-0.2206896551724138</v>
      </c>
      <c r="G355" s="4">
        <f t="shared" si="30"/>
        <v>0.052779075198505374</v>
      </c>
    </row>
    <row r="356" spans="1:7" ht="12.75">
      <c r="A356" s="2" t="s">
        <v>295</v>
      </c>
      <c r="B356" s="6">
        <v>133</v>
      </c>
      <c r="C356" s="6">
        <v>113</v>
      </c>
      <c r="D356" s="6">
        <f t="shared" si="29"/>
        <v>-20</v>
      </c>
      <c r="E356" s="5">
        <f t="shared" si="31"/>
        <v>-0.15037593984962405</v>
      </c>
      <c r="G356" s="4">
        <f t="shared" si="30"/>
        <v>0.052779075198505374</v>
      </c>
    </row>
    <row r="357" spans="1:7" ht="12.75">
      <c r="A357" s="2" t="s">
        <v>314</v>
      </c>
      <c r="B357" s="3">
        <v>87</v>
      </c>
      <c r="C357" s="6">
        <v>96</v>
      </c>
      <c r="D357" s="6">
        <f t="shared" si="29"/>
        <v>9</v>
      </c>
      <c r="E357" s="5">
        <f t="shared" si="31"/>
        <v>0.10344827586206896</v>
      </c>
      <c r="G357" s="4">
        <f t="shared" si="30"/>
        <v>0.044838860345632885</v>
      </c>
    </row>
    <row r="358" spans="1:7" ht="12.75">
      <c r="A358" s="2" t="s">
        <v>296</v>
      </c>
      <c r="B358" s="6">
        <v>119</v>
      </c>
      <c r="C358" s="6">
        <v>95</v>
      </c>
      <c r="D358" s="6">
        <f t="shared" si="29"/>
        <v>-24</v>
      </c>
      <c r="E358" s="5">
        <f t="shared" si="31"/>
        <v>-0.20168067226890757</v>
      </c>
      <c r="G358" s="4">
        <f t="shared" si="30"/>
        <v>0.044371788883699206</v>
      </c>
    </row>
    <row r="359" spans="2:7" ht="12.75">
      <c r="B359" s="6"/>
      <c r="E359" s="5"/>
      <c r="G359" s="4"/>
    </row>
    <row r="360" spans="1:7" ht="12.75">
      <c r="A360" s="2" t="s">
        <v>26</v>
      </c>
      <c r="B360" s="3">
        <f>SUM(B349:B359)</f>
        <v>2429</v>
      </c>
      <c r="C360" s="3">
        <f>SUM(C349:C358)</f>
        <v>2141</v>
      </c>
      <c r="D360" s="3">
        <f>SUM(C360-B360)</f>
        <v>-288</v>
      </c>
      <c r="E360" s="5">
        <f>SUM(D360/B360)</f>
        <v>-0.11856731165088513</v>
      </c>
      <c r="G360" s="4">
        <f>SUM(G349:G358)</f>
        <v>0.9999999999999999</v>
      </c>
    </row>
    <row r="368" spans="1:2" ht="12.75">
      <c r="A368" s="2" t="s">
        <v>289</v>
      </c>
      <c r="B368" s="3">
        <v>5432410</v>
      </c>
    </row>
    <row r="369" spans="1:2" ht="12.75">
      <c r="A369" s="2" t="s">
        <v>293</v>
      </c>
      <c r="B369" s="3">
        <v>5432500</v>
      </c>
    </row>
    <row r="370" spans="1:2" ht="12.75">
      <c r="A370" s="2" t="s">
        <v>218</v>
      </c>
      <c r="B370" s="3">
        <v>5432100</v>
      </c>
    </row>
    <row r="371" spans="1:2" ht="12.75">
      <c r="A371" s="2" t="s">
        <v>291</v>
      </c>
      <c r="B371" s="3">
        <v>5432030</v>
      </c>
    </row>
    <row r="372" spans="1:2" ht="12.75">
      <c r="A372" s="2" t="s">
        <v>290</v>
      </c>
      <c r="B372" s="3">
        <v>5432200</v>
      </c>
    </row>
    <row r="373" spans="1:2" ht="12.75">
      <c r="A373" s="2" t="s">
        <v>294</v>
      </c>
      <c r="B373" s="3">
        <v>5432600</v>
      </c>
    </row>
    <row r="374" spans="1:2" ht="12.75">
      <c r="A374" s="2" t="s">
        <v>292</v>
      </c>
      <c r="B374" s="3">
        <v>5432020</v>
      </c>
    </row>
    <row r="375" spans="1:2" ht="12.75">
      <c r="A375" s="2" t="s">
        <v>295</v>
      </c>
      <c r="B375" s="3">
        <v>5432700</v>
      </c>
    </row>
    <row r="376" spans="1:2" ht="12.75">
      <c r="A376" s="2" t="s">
        <v>296</v>
      </c>
      <c r="B376" s="3">
        <v>5432220</v>
      </c>
    </row>
    <row r="377" spans="1:2" ht="12.75">
      <c r="A377" s="2" t="s">
        <v>311</v>
      </c>
      <c r="B377" s="3">
        <v>5432300</v>
      </c>
    </row>
  </sheetData>
  <sheetProtection/>
  <conditionalFormatting sqref="D4:D16 D39:D49 D51:D60 D1:D2 D18:D32 D34:D37 D62:D73 D75:D85 D87:D99 D155:D182 D124:D149 D151:D153 D208:D226 D184:D206 D228:D291 D293:D320 D322:D346 D101:D109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61</v>
      </c>
    </row>
    <row r="2" spans="1:7" ht="12.75">
      <c r="A2" s="3" t="s">
        <v>83</v>
      </c>
      <c r="B2" s="14">
        <v>40179</v>
      </c>
      <c r="C2" s="14">
        <v>40544</v>
      </c>
      <c r="G2" s="13" t="s">
        <v>82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43"/>
    </row>
    <row r="5" spans="1:7" ht="12.75">
      <c r="A5" s="3" t="s">
        <v>287</v>
      </c>
      <c r="B5" s="3">
        <v>36</v>
      </c>
      <c r="C5" s="3">
        <v>38</v>
      </c>
      <c r="D5" s="3">
        <f aca="true" t="shared" si="0" ref="D5:D10">SUM(C5-B5)</f>
        <v>2</v>
      </c>
      <c r="E5" s="5">
        <f aca="true" t="shared" si="1" ref="E5:E10">SUM(D5/B5)</f>
        <v>0.05555555555555555</v>
      </c>
      <c r="G5" s="1">
        <f aca="true" t="shared" si="2" ref="G5:G10">SUM(C5/$C$12)</f>
        <v>0.040641711229946524</v>
      </c>
    </row>
    <row r="6" spans="1:7" ht="12.75">
      <c r="A6" s="3" t="s">
        <v>212</v>
      </c>
      <c r="B6" s="3">
        <v>60</v>
      </c>
      <c r="C6" s="3">
        <v>70</v>
      </c>
      <c r="D6" s="3">
        <f t="shared" si="0"/>
        <v>10</v>
      </c>
      <c r="E6" s="5">
        <f t="shared" si="1"/>
        <v>0.16666666666666666</v>
      </c>
      <c r="G6" s="1">
        <f t="shared" si="2"/>
        <v>0.0748663101604278</v>
      </c>
    </row>
    <row r="7" spans="1:7" ht="12.75">
      <c r="A7" s="3" t="s">
        <v>288</v>
      </c>
      <c r="B7" s="3">
        <v>645</v>
      </c>
      <c r="C7" s="3">
        <v>562</v>
      </c>
      <c r="D7" s="3">
        <f t="shared" si="0"/>
        <v>-83</v>
      </c>
      <c r="E7" s="5">
        <f t="shared" si="1"/>
        <v>-0.12868217054263567</v>
      </c>
      <c r="G7" s="1">
        <f t="shared" si="2"/>
        <v>0.6010695187165775</v>
      </c>
    </row>
    <row r="8" spans="1:7" ht="12.75">
      <c r="A8" s="3" t="s">
        <v>210</v>
      </c>
      <c r="B8" s="3">
        <v>50</v>
      </c>
      <c r="C8" s="3">
        <v>58</v>
      </c>
      <c r="D8" s="3">
        <f t="shared" si="0"/>
        <v>8</v>
      </c>
      <c r="E8" s="5">
        <f t="shared" si="1"/>
        <v>0.16</v>
      </c>
      <c r="G8" s="1">
        <f t="shared" si="2"/>
        <v>0.06203208556149733</v>
      </c>
    </row>
    <row r="9" spans="1:7" ht="12.75">
      <c r="A9" s="3" t="s">
        <v>213</v>
      </c>
      <c r="B9" s="3">
        <v>99</v>
      </c>
      <c r="C9" s="3">
        <v>91</v>
      </c>
      <c r="D9" s="3">
        <f t="shared" si="0"/>
        <v>-8</v>
      </c>
      <c r="E9" s="5">
        <f t="shared" si="1"/>
        <v>-0.08080808080808081</v>
      </c>
      <c r="G9" s="1">
        <f t="shared" si="2"/>
        <v>0.09732620320855614</v>
      </c>
    </row>
    <row r="10" spans="1:7" ht="12.75">
      <c r="A10" s="3" t="s">
        <v>211</v>
      </c>
      <c r="B10" s="3">
        <v>124</v>
      </c>
      <c r="C10" s="3">
        <v>116</v>
      </c>
      <c r="D10" s="3">
        <f t="shared" si="0"/>
        <v>-8</v>
      </c>
      <c r="E10" s="5">
        <f t="shared" si="1"/>
        <v>-0.06451612903225806</v>
      </c>
      <c r="G10" s="1">
        <f t="shared" si="2"/>
        <v>0.12406417112299466</v>
      </c>
    </row>
    <row r="11" spans="1:5" ht="12.75">
      <c r="A11" s="3"/>
      <c r="E11" s="5"/>
    </row>
    <row r="12" spans="1:7" ht="12.75">
      <c r="A12" s="40" t="s">
        <v>26</v>
      </c>
      <c r="B12" s="3">
        <f>SUM(B5:B10)</f>
        <v>1014</v>
      </c>
      <c r="C12" s="3">
        <f>SUM(C5:C10)</f>
        <v>935</v>
      </c>
      <c r="D12" s="3">
        <f>SUM(C12-B12)</f>
        <v>-79</v>
      </c>
      <c r="E12" s="5">
        <f>SUM(D12/B12)</f>
        <v>-0.07790927021696252</v>
      </c>
      <c r="G12" s="1">
        <f>SUM(G5:G10)</f>
        <v>0.9999999999999999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206</v>
      </c>
      <c r="B19" s="3">
        <v>92</v>
      </c>
      <c r="C19" s="6">
        <v>71</v>
      </c>
      <c r="D19" s="3">
        <f aca="true" t="shared" si="3" ref="D19:D30">SUM(C19-B19)</f>
        <v>-21</v>
      </c>
      <c r="E19" s="5">
        <f aca="true" t="shared" si="4" ref="E19:E30">SUM(D19/B19)</f>
        <v>-0.22826086956521738</v>
      </c>
      <c r="G19" s="17">
        <f aca="true" t="shared" si="5" ref="G19:G30">SUM(C19/$C$32)</f>
        <v>0.07593582887700535</v>
      </c>
    </row>
    <row r="20" spans="1:7" ht="12.75">
      <c r="A20" s="6" t="s">
        <v>205</v>
      </c>
      <c r="B20" s="3">
        <v>107</v>
      </c>
      <c r="C20" s="6">
        <v>65</v>
      </c>
      <c r="D20" s="3">
        <f t="shared" si="3"/>
        <v>-42</v>
      </c>
      <c r="E20" s="5">
        <f t="shared" si="4"/>
        <v>-0.3925233644859813</v>
      </c>
      <c r="G20" s="17">
        <f t="shared" si="5"/>
        <v>0.06951871657754011</v>
      </c>
    </row>
    <row r="21" spans="1:7" ht="12.75">
      <c r="A21" s="6" t="s">
        <v>204</v>
      </c>
      <c r="B21" s="3">
        <v>88</v>
      </c>
      <c r="C21" s="6">
        <v>63</v>
      </c>
      <c r="D21" s="3">
        <f t="shared" si="3"/>
        <v>-25</v>
      </c>
      <c r="E21" s="5">
        <f t="shared" si="4"/>
        <v>-0.2840909090909091</v>
      </c>
      <c r="G21" s="17">
        <f t="shared" si="5"/>
        <v>0.06737967914438503</v>
      </c>
    </row>
    <row r="22" spans="1:7" ht="12.75">
      <c r="A22" s="6" t="s">
        <v>203</v>
      </c>
      <c r="B22" s="3">
        <v>62</v>
      </c>
      <c r="C22" s="6">
        <v>88</v>
      </c>
      <c r="D22" s="3">
        <f t="shared" si="3"/>
        <v>26</v>
      </c>
      <c r="E22" s="5">
        <f t="shared" si="4"/>
        <v>0.41935483870967744</v>
      </c>
      <c r="G22" s="17">
        <f t="shared" si="5"/>
        <v>0.09411764705882353</v>
      </c>
    </row>
    <row r="23" spans="1:7" ht="12.75">
      <c r="A23" s="6" t="s">
        <v>202</v>
      </c>
      <c r="B23" s="3">
        <v>91</v>
      </c>
      <c r="C23" s="6">
        <v>62</v>
      </c>
      <c r="D23" s="3">
        <f t="shared" si="3"/>
        <v>-29</v>
      </c>
      <c r="E23" s="5">
        <f t="shared" si="4"/>
        <v>-0.31868131868131866</v>
      </c>
      <c r="G23" s="17">
        <f t="shared" si="5"/>
        <v>0.06631016042780749</v>
      </c>
    </row>
    <row r="24" spans="1:7" ht="12.75">
      <c r="A24" s="6" t="s">
        <v>201</v>
      </c>
      <c r="B24" s="3">
        <v>84</v>
      </c>
      <c r="C24" s="6">
        <v>78</v>
      </c>
      <c r="D24" s="3">
        <f t="shared" si="3"/>
        <v>-6</v>
      </c>
      <c r="E24" s="5">
        <f t="shared" si="4"/>
        <v>-0.07142857142857142</v>
      </c>
      <c r="G24" s="17">
        <f t="shared" si="5"/>
        <v>0.08342245989304813</v>
      </c>
    </row>
    <row r="25" spans="1:7" ht="12.75">
      <c r="A25" s="6" t="s">
        <v>200</v>
      </c>
      <c r="B25" s="3">
        <v>74</v>
      </c>
      <c r="C25" s="6">
        <v>100</v>
      </c>
      <c r="D25" s="3">
        <f t="shared" si="3"/>
        <v>26</v>
      </c>
      <c r="E25" s="5">
        <f t="shared" si="4"/>
        <v>0.35135135135135137</v>
      </c>
      <c r="G25" s="17">
        <f t="shared" si="5"/>
        <v>0.10695187165775401</v>
      </c>
    </row>
    <row r="26" spans="1:7" ht="12.75">
      <c r="A26" s="6" t="s">
        <v>199</v>
      </c>
      <c r="B26" s="3">
        <v>56</v>
      </c>
      <c r="C26" s="6">
        <v>67</v>
      </c>
      <c r="D26" s="3">
        <f t="shared" si="3"/>
        <v>11</v>
      </c>
      <c r="E26" s="5">
        <f t="shared" si="4"/>
        <v>0.19642857142857142</v>
      </c>
      <c r="G26" s="17">
        <f t="shared" si="5"/>
        <v>0.07165775401069518</v>
      </c>
    </row>
    <row r="27" spans="1:7" ht="12.75">
      <c r="A27" s="6" t="s">
        <v>198</v>
      </c>
      <c r="B27" s="3">
        <v>134</v>
      </c>
      <c r="C27" s="6">
        <v>129</v>
      </c>
      <c r="D27" s="3">
        <f t="shared" si="3"/>
        <v>-5</v>
      </c>
      <c r="E27" s="5">
        <f t="shared" si="4"/>
        <v>-0.03731343283582089</v>
      </c>
      <c r="G27" s="17">
        <f t="shared" si="5"/>
        <v>0.13796791443850268</v>
      </c>
    </row>
    <row r="28" spans="1:7" ht="12.75">
      <c r="A28" s="6" t="s">
        <v>197</v>
      </c>
      <c r="B28" s="3">
        <v>86</v>
      </c>
      <c r="C28" s="6">
        <v>79</v>
      </c>
      <c r="D28" s="3">
        <f t="shared" si="3"/>
        <v>-7</v>
      </c>
      <c r="E28" s="5">
        <f t="shared" si="4"/>
        <v>-0.08139534883720931</v>
      </c>
      <c r="G28" s="17">
        <f t="shared" si="5"/>
        <v>0.08449197860962566</v>
      </c>
    </row>
    <row r="29" spans="1:7" ht="12.75">
      <c r="A29" s="6" t="s">
        <v>196</v>
      </c>
      <c r="B29" s="7">
        <v>100</v>
      </c>
      <c r="C29" s="6">
        <v>70</v>
      </c>
      <c r="D29" s="3">
        <f t="shared" si="3"/>
        <v>-30</v>
      </c>
      <c r="E29" s="5">
        <f t="shared" si="4"/>
        <v>-0.3</v>
      </c>
      <c r="G29" s="17">
        <f t="shared" si="5"/>
        <v>0.0748663101604278</v>
      </c>
    </row>
    <row r="30" spans="1:7" ht="12.75">
      <c r="A30" s="6" t="s">
        <v>195</v>
      </c>
      <c r="B30" s="7">
        <v>40</v>
      </c>
      <c r="C30" s="6">
        <v>63</v>
      </c>
      <c r="D30" s="3">
        <f t="shared" si="3"/>
        <v>23</v>
      </c>
      <c r="E30" s="5">
        <f t="shared" si="4"/>
        <v>0.575</v>
      </c>
      <c r="G30" s="17">
        <f t="shared" si="5"/>
        <v>0.06737967914438503</v>
      </c>
    </row>
    <row r="31" spans="1:7" ht="12.75">
      <c r="A31" s="6"/>
      <c r="B31" s="6"/>
      <c r="C31" s="6"/>
      <c r="E31" s="5"/>
      <c r="G31" s="17"/>
    </row>
    <row r="32" spans="1:7" ht="12.75">
      <c r="A32" s="3" t="s">
        <v>26</v>
      </c>
      <c r="B32" s="3">
        <f>SUM(B19:B30)</f>
        <v>1014</v>
      </c>
      <c r="C32" s="3">
        <f>SUM(C19:C30)</f>
        <v>935</v>
      </c>
      <c r="D32" s="3">
        <f>SUM(C32-B32)</f>
        <v>-79</v>
      </c>
      <c r="E32" s="5">
        <f>SUM(D32/B32)</f>
        <v>-0.07790927021696252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3</v>
      </c>
      <c r="C40" s="3">
        <v>4</v>
      </c>
      <c r="D40" s="3">
        <f>SUM(C40-B40)</f>
        <v>1</v>
      </c>
      <c r="E40" s="5">
        <f>SUM(D40/B40)</f>
        <v>0.3333333333333333</v>
      </c>
      <c r="G40" s="17">
        <f>SUM(C40/$C$45)</f>
        <v>0.25</v>
      </c>
    </row>
    <row r="41" spans="1:7" ht="12.75">
      <c r="A41" s="2" t="s">
        <v>191</v>
      </c>
      <c r="B41" s="3">
        <v>2</v>
      </c>
      <c r="C41" s="3">
        <v>0</v>
      </c>
      <c r="D41" s="3">
        <f>SUM(C41-B41)</f>
        <v>-2</v>
      </c>
      <c r="E41" s="5">
        <f>SUM(D41/B41)</f>
        <v>-1</v>
      </c>
      <c r="G41" s="17">
        <f>SUM(C41/$C$45)</f>
        <v>0</v>
      </c>
    </row>
    <row r="42" spans="1:7" ht="12.75">
      <c r="A42" s="2" t="s">
        <v>190</v>
      </c>
      <c r="B42" s="3">
        <v>9</v>
      </c>
      <c r="C42" s="3">
        <v>6</v>
      </c>
      <c r="D42" s="3">
        <f>SUM(C42-B42)</f>
        <v>-3</v>
      </c>
      <c r="E42" s="5">
        <f>SUM(D42/B42)</f>
        <v>-0.3333333333333333</v>
      </c>
      <c r="G42" s="17">
        <f>SUM(C42/$C$45)</f>
        <v>0.375</v>
      </c>
    </row>
    <row r="43" spans="1:7" ht="12.75">
      <c r="A43" s="2" t="s">
        <v>189</v>
      </c>
      <c r="B43" s="3">
        <v>2</v>
      </c>
      <c r="C43" s="3">
        <v>6</v>
      </c>
      <c r="D43" s="3">
        <f>SUM(C43-B43)</f>
        <v>4</v>
      </c>
      <c r="E43" s="5">
        <f>SUM(D43/B43)</f>
        <v>2</v>
      </c>
      <c r="G43" s="17">
        <f>SUM(C43/$C$45)</f>
        <v>0.375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16</v>
      </c>
      <c r="C45" s="3">
        <f>SUM(C40:C43)</f>
        <v>16</v>
      </c>
      <c r="D45" s="3">
        <f>SUM(C45-B45)</f>
        <v>0</v>
      </c>
      <c r="E45" s="5">
        <f>SUM(D45/B45)</f>
        <v>0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9</v>
      </c>
      <c r="C52" s="3">
        <v>14</v>
      </c>
      <c r="D52" s="3">
        <f>SUM(C52-B52)</f>
        <v>5</v>
      </c>
      <c r="E52" s="5">
        <f>SUM(D52/B52)</f>
        <v>0.5555555555555556</v>
      </c>
      <c r="G52" s="17">
        <f>SUM(C52/$C$55)</f>
        <v>1</v>
      </c>
    </row>
    <row r="53" spans="1:7" ht="12.75">
      <c r="A53" s="2" t="s">
        <v>185</v>
      </c>
      <c r="B53" s="3">
        <v>0</v>
      </c>
      <c r="C53" s="3">
        <v>0</v>
      </c>
      <c r="D53" s="3">
        <f>SUM(C53-B53)</f>
        <v>0</v>
      </c>
      <c r="E53" s="5" t="e">
        <f>SUM(D53/B53)</f>
        <v>#DIV/0!</v>
      </c>
      <c r="G53" s="17">
        <f>SUM(C53/$C$55)</f>
        <v>0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9</v>
      </c>
      <c r="C55" s="3">
        <f>SUM(C52:C53)</f>
        <v>14</v>
      </c>
      <c r="D55" s="3">
        <f>SUM(C55-B55)</f>
        <v>5</v>
      </c>
      <c r="E55" s="5">
        <f>SUM(D55/B55)</f>
        <v>0.5555555555555556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11</v>
      </c>
      <c r="C63" s="3">
        <v>13</v>
      </c>
      <c r="D63" s="3">
        <f>SUM(C63-B63)</f>
        <v>2</v>
      </c>
      <c r="E63" s="5">
        <f>SUM(D63/B63)</f>
        <v>0.18181818181818182</v>
      </c>
      <c r="G63" s="17">
        <f>SUM(C63/$C$68)</f>
        <v>0.0783132530120482</v>
      </c>
    </row>
    <row r="64" spans="1:7" ht="12.75">
      <c r="A64" s="2" t="s">
        <v>231</v>
      </c>
      <c r="B64" s="3">
        <v>20</v>
      </c>
      <c r="C64" s="3">
        <v>13</v>
      </c>
      <c r="D64" s="3">
        <f>SUM(C64-B64)</f>
        <v>-7</v>
      </c>
      <c r="E64" s="5">
        <f>SUM(D64/B64)</f>
        <v>-0.35</v>
      </c>
      <c r="G64" s="17">
        <f>SUM(C64/$C$68)</f>
        <v>0.0783132530120482</v>
      </c>
    </row>
    <row r="65" spans="1:7" ht="12.75">
      <c r="A65" s="2" t="s">
        <v>182</v>
      </c>
      <c r="B65" s="3">
        <v>95</v>
      </c>
      <c r="C65" s="3">
        <v>91</v>
      </c>
      <c r="D65" s="3">
        <f>SUM(C65-B65)</f>
        <v>-4</v>
      </c>
      <c r="E65" s="5">
        <f>SUM(D65/B65)</f>
        <v>-0.042105263157894736</v>
      </c>
      <c r="G65" s="17">
        <f>SUM(C65/$C$68)</f>
        <v>0.5481927710843374</v>
      </c>
    </row>
    <row r="66" spans="1:7" ht="12.75">
      <c r="A66" s="2" t="s">
        <v>181</v>
      </c>
      <c r="B66" s="3">
        <v>36</v>
      </c>
      <c r="C66" s="3">
        <v>49</v>
      </c>
      <c r="D66" s="3">
        <f>SUM(C66-B66)</f>
        <v>13</v>
      </c>
      <c r="E66" s="5">
        <f>SUM(D66/B66)</f>
        <v>0.3611111111111111</v>
      </c>
      <c r="G66" s="17">
        <f>SUM(C66/$C$68)</f>
        <v>0.29518072289156627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162</v>
      </c>
      <c r="C68" s="3">
        <f>SUM(C63:C66)</f>
        <v>166</v>
      </c>
      <c r="D68" s="3">
        <f>SUM(C68-B68)</f>
        <v>4</v>
      </c>
      <c r="E68" s="5">
        <f>SUM(D68/B68)</f>
        <v>0.024691358024691357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5</v>
      </c>
      <c r="C76" s="3">
        <v>6</v>
      </c>
      <c r="D76" s="3">
        <f>SUM(C76-B76)</f>
        <v>1</v>
      </c>
      <c r="E76" s="5">
        <f>SUM(D76/B76)</f>
        <v>0.2</v>
      </c>
      <c r="G76" s="17">
        <f>SUM(C76/$C$80)</f>
        <v>0.11538461538461539</v>
      </c>
    </row>
    <row r="77" spans="1:7" ht="12.75">
      <c r="A77" s="2" t="s">
        <v>177</v>
      </c>
      <c r="B77" s="3">
        <v>6</v>
      </c>
      <c r="C77" s="3">
        <v>5</v>
      </c>
      <c r="D77" s="3">
        <f>SUM(C77-B77)</f>
        <v>-1</v>
      </c>
      <c r="E77" s="5">
        <f>SUM(D77/B77)</f>
        <v>-0.16666666666666666</v>
      </c>
      <c r="G77" s="17">
        <f>SUM(C77/$C$80)</f>
        <v>0.09615384615384616</v>
      </c>
    </row>
    <row r="78" spans="1:7" ht="12.75">
      <c r="A78" s="2" t="s">
        <v>176</v>
      </c>
      <c r="B78" s="3">
        <v>26</v>
      </c>
      <c r="C78" s="3">
        <v>41</v>
      </c>
      <c r="D78" s="3">
        <f>SUM(C78-B78)</f>
        <v>15</v>
      </c>
      <c r="E78" s="5">
        <f>SUM(D78/B78)</f>
        <v>0.5769230769230769</v>
      </c>
      <c r="G78" s="17">
        <f>SUM(C78/$C$80)</f>
        <v>0.7884615384615384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37</v>
      </c>
      <c r="C80" s="3">
        <f>SUM(C76:C78)</f>
        <v>52</v>
      </c>
      <c r="D80" s="3">
        <f>SUM(C80-B80)</f>
        <v>15</v>
      </c>
      <c r="E80" s="5">
        <f>SUM(D80/B80)</f>
        <v>0.40540540540540543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36</v>
      </c>
      <c r="C88" s="3">
        <v>49</v>
      </c>
      <c r="D88" s="3">
        <f>SUM(C88-B88)</f>
        <v>13</v>
      </c>
      <c r="E88" s="5">
        <f>SUM(D88/B88)</f>
        <v>0.3611111111111111</v>
      </c>
      <c r="G88" s="17">
        <f>SUM(C88/$C$94)</f>
        <v>0.6282051282051282</v>
      </c>
    </row>
    <row r="89" spans="1:7" ht="12.75">
      <c r="A89" s="2" t="s">
        <v>172</v>
      </c>
      <c r="B89" s="3">
        <v>19</v>
      </c>
      <c r="C89" s="3">
        <v>9</v>
      </c>
      <c r="D89" s="3">
        <f>SUM(C89-B89)</f>
        <v>-10</v>
      </c>
      <c r="E89" s="5">
        <f>SUM(D89/B89)</f>
        <v>-0.5263157894736842</v>
      </c>
      <c r="G89" s="17">
        <f>SUM(C89/$C$94)</f>
        <v>0.11538461538461539</v>
      </c>
    </row>
    <row r="90" spans="1:7" ht="12.75">
      <c r="A90" s="2" t="s">
        <v>171</v>
      </c>
      <c r="B90" s="3">
        <v>24</v>
      </c>
      <c r="C90" s="3">
        <v>18</v>
      </c>
      <c r="D90" s="3">
        <f>SUM(C90-B90)</f>
        <v>-6</v>
      </c>
      <c r="E90" s="5">
        <f>SUM(D90/B90)</f>
        <v>-0.25</v>
      </c>
      <c r="G90" s="17">
        <f>SUM(C90/$C$94)</f>
        <v>0.23076923076923078</v>
      </c>
    </row>
    <row r="91" spans="1:7" ht="12.75">
      <c r="A91" s="2" t="s">
        <v>170</v>
      </c>
      <c r="B91" s="3">
        <v>4</v>
      </c>
      <c r="C91" s="3">
        <v>2</v>
      </c>
      <c r="D91" s="3">
        <f>SUM(C91-B91)</f>
        <v>-2</v>
      </c>
      <c r="E91" s="5">
        <f>SUM(D91/B91)</f>
        <v>-0.5</v>
      </c>
      <c r="G91" s="17">
        <f>SUM(C91/$C$94)</f>
        <v>0.02564102564102564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83</v>
      </c>
      <c r="C94" s="3">
        <f>SUM(C88:C92)</f>
        <v>78</v>
      </c>
      <c r="D94" s="3">
        <f>SUM(C94-B94)</f>
        <v>-5</v>
      </c>
      <c r="E94" s="5">
        <f>SUM(D94/B94)</f>
        <v>-0.060240963855421686</v>
      </c>
      <c r="G94" s="17">
        <f>SUM(G88:G92)</f>
        <v>1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4</v>
      </c>
      <c r="C102" s="3">
        <v>2</v>
      </c>
      <c r="D102" s="3">
        <f>SUM(C102-B102)</f>
        <v>-2</v>
      </c>
      <c r="E102" s="5">
        <f>SUM(D102/B102)</f>
        <v>-0.5</v>
      </c>
      <c r="G102" s="17">
        <f>SUM(C102/$C$105)</f>
        <v>0.023255813953488372</v>
      </c>
    </row>
    <row r="103" spans="1:7" ht="12.75">
      <c r="A103" s="2" t="s">
        <v>165</v>
      </c>
      <c r="B103" s="3">
        <v>164</v>
      </c>
      <c r="C103" s="3">
        <v>84</v>
      </c>
      <c r="D103" s="3">
        <f>SUM(C103-B103)</f>
        <v>-80</v>
      </c>
      <c r="E103" s="5">
        <f>SUM(D103/B103)</f>
        <v>-0.4878048780487805</v>
      </c>
      <c r="G103" s="17">
        <f>SUM(C103/$C$105)</f>
        <v>0.9767441860465116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168</v>
      </c>
      <c r="C105" s="3">
        <f>SUM(C102:C103)</f>
        <v>86</v>
      </c>
      <c r="D105" s="3">
        <f>SUM(C105-B105)</f>
        <v>-82</v>
      </c>
      <c r="E105" s="5">
        <f>SUM(D105/B105)</f>
        <v>-0.4880952380952381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Älta!$B$2</f>
        <v>40179</v>
      </c>
      <c r="C109" s="14">
        <f>Älta!$C$2</f>
        <v>40544</v>
      </c>
      <c r="G109" s="13" t="s">
        <v>82</v>
      </c>
    </row>
    <row r="110" spans="1:7" ht="12.75">
      <c r="A110" s="11" t="s">
        <v>163</v>
      </c>
      <c r="B110" s="19">
        <f>Älta!$B$3</f>
        <v>40543</v>
      </c>
      <c r="C110" s="19">
        <f>Älta!$C$3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19</v>
      </c>
      <c r="C112" s="3">
        <v>9</v>
      </c>
      <c r="D112" s="3">
        <f>SUM(C112-B112)</f>
        <v>-10</v>
      </c>
      <c r="E112" s="5">
        <f>SUM(D112/B112)</f>
        <v>-0.5263157894736842</v>
      </c>
      <c r="G112" s="17">
        <f>SUM(C112/$C$117)</f>
        <v>0.75</v>
      </c>
    </row>
    <row r="113" spans="1:7" ht="12.75">
      <c r="A113" s="2" t="s">
        <v>234</v>
      </c>
      <c r="B113" s="3">
        <v>1</v>
      </c>
      <c r="C113" s="3">
        <v>3</v>
      </c>
      <c r="D113" s="3">
        <f>SUM(C113-B113)</f>
        <v>2</v>
      </c>
      <c r="E113" s="5">
        <f>SUM(D113/B113)</f>
        <v>2</v>
      </c>
      <c r="G113" s="17">
        <f>SUM(C113/$C$117)</f>
        <v>0.25</v>
      </c>
    </row>
    <row r="114" spans="1:7" ht="12.75">
      <c r="A114" s="2" t="s">
        <v>235</v>
      </c>
      <c r="B114" s="3">
        <v>1</v>
      </c>
      <c r="C114" s="3">
        <v>0</v>
      </c>
      <c r="D114" s="3">
        <f>SUM(C114-B114)</f>
        <v>-1</v>
      </c>
      <c r="E114" s="5">
        <f>SUM(D114/B114)</f>
        <v>-1</v>
      </c>
      <c r="G114" s="17">
        <f>SUM(C114/$C$117)</f>
        <v>0</v>
      </c>
    </row>
    <row r="115" spans="1:7" ht="12.75">
      <c r="A115" s="2" t="s">
        <v>236</v>
      </c>
      <c r="B115" s="3">
        <v>1</v>
      </c>
      <c r="C115" s="3">
        <v>0</v>
      </c>
      <c r="D115" s="3">
        <f>SUM(C115-B115)</f>
        <v>-1</v>
      </c>
      <c r="E115" s="5">
        <f>SUM(D115/B115)</f>
        <v>-1</v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22</v>
      </c>
      <c r="C117" s="3">
        <f>SUM(C112:C115)</f>
        <v>12</v>
      </c>
      <c r="D117" s="3">
        <f>SUM(C117-B117)</f>
        <v>-10</v>
      </c>
      <c r="E117" s="5">
        <f>SUM(D117/B117)</f>
        <v>-0.45454545454545453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0</v>
      </c>
      <c r="C124" s="2">
        <v>1</v>
      </c>
      <c r="D124" s="3">
        <f aca="true" t="shared" si="6" ref="D124:D147">SUM(C124-B124)</f>
        <v>1</v>
      </c>
      <c r="E124" s="5" t="e">
        <f aca="true" t="shared" si="7" ref="E124:E147">SUM(D124/B124)</f>
        <v>#DIV/0!</v>
      </c>
      <c r="G124" s="17">
        <f aca="true" t="shared" si="8" ref="G124:G147">SUM(C124/$C$149)</f>
        <v>0.06666666666666667</v>
      </c>
    </row>
    <row r="125" spans="1:7" ht="12.75">
      <c r="A125" s="2" t="s">
        <v>91</v>
      </c>
      <c r="B125" s="3">
        <v>2</v>
      </c>
      <c r="C125" s="2">
        <v>2</v>
      </c>
      <c r="D125" s="3">
        <f t="shared" si="6"/>
        <v>0</v>
      </c>
      <c r="E125" s="5">
        <f t="shared" si="7"/>
        <v>0</v>
      </c>
      <c r="G125" s="17">
        <f t="shared" si="8"/>
        <v>0.13333333333333333</v>
      </c>
    </row>
    <row r="126" spans="1:7" ht="12.75">
      <c r="A126" s="2" t="s">
        <v>136</v>
      </c>
      <c r="B126" s="3">
        <v>9</v>
      </c>
      <c r="C126" s="2">
        <v>2</v>
      </c>
      <c r="D126" s="3">
        <f t="shared" si="6"/>
        <v>-7</v>
      </c>
      <c r="E126" s="5">
        <f t="shared" si="7"/>
        <v>-0.7777777777777778</v>
      </c>
      <c r="G126" s="17">
        <f t="shared" si="8"/>
        <v>0.13333333333333333</v>
      </c>
    </row>
    <row r="127" spans="1:7" ht="12.75">
      <c r="A127" s="2" t="s">
        <v>162</v>
      </c>
      <c r="B127" s="3">
        <v>2</v>
      </c>
      <c r="C127" s="2">
        <v>4</v>
      </c>
      <c r="D127" s="3">
        <f t="shared" si="6"/>
        <v>2</v>
      </c>
      <c r="E127" s="5">
        <f t="shared" si="7"/>
        <v>1</v>
      </c>
      <c r="G127" s="17">
        <f t="shared" si="8"/>
        <v>0.26666666666666666</v>
      </c>
    </row>
    <row r="128" spans="1:7" ht="12.75">
      <c r="A128" s="2" t="s">
        <v>161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89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132</v>
      </c>
      <c r="B130" s="3">
        <v>2</v>
      </c>
      <c r="C130" s="2">
        <v>1</v>
      </c>
      <c r="D130" s="3">
        <f t="shared" si="6"/>
        <v>-1</v>
      </c>
      <c r="E130" s="5">
        <f t="shared" si="7"/>
        <v>-0.5</v>
      </c>
      <c r="G130" s="17">
        <f t="shared" si="8"/>
        <v>0.06666666666666667</v>
      </c>
    </row>
    <row r="131" spans="1:7" ht="12.75">
      <c r="A131" s="2" t="s">
        <v>160</v>
      </c>
      <c r="B131" s="3">
        <v>0</v>
      </c>
      <c r="C131" s="2">
        <v>0</v>
      </c>
      <c r="D131" s="3">
        <f t="shared" si="6"/>
        <v>0</v>
      </c>
      <c r="E131" s="5" t="e">
        <f t="shared" si="7"/>
        <v>#DIV/0!</v>
      </c>
      <c r="G131" s="17">
        <f t="shared" si="8"/>
        <v>0</v>
      </c>
    </row>
    <row r="132" spans="1:7" ht="12.75">
      <c r="A132" s="2" t="s">
        <v>159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46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158</v>
      </c>
      <c r="B134" s="3">
        <v>2</v>
      </c>
      <c r="C134" s="3">
        <v>0</v>
      </c>
      <c r="D134" s="3">
        <f t="shared" si="6"/>
        <v>-2</v>
      </c>
      <c r="E134" s="5">
        <f t="shared" si="7"/>
        <v>-1</v>
      </c>
      <c r="G134" s="17">
        <f t="shared" si="8"/>
        <v>0</v>
      </c>
    </row>
    <row r="135" spans="1:7" ht="12.75">
      <c r="A135" s="2" t="s">
        <v>45</v>
      </c>
      <c r="B135" s="3">
        <v>2</v>
      </c>
      <c r="C135" s="3">
        <v>0</v>
      </c>
      <c r="D135" s="3">
        <f t="shared" si="6"/>
        <v>-2</v>
      </c>
      <c r="E135" s="5">
        <f t="shared" si="7"/>
        <v>-1</v>
      </c>
      <c r="G135" s="17">
        <f t="shared" si="8"/>
        <v>0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0</v>
      </c>
      <c r="C137" s="3">
        <v>0</v>
      </c>
      <c r="D137" s="3">
        <f t="shared" si="6"/>
        <v>0</v>
      </c>
      <c r="E137" s="5" t="e">
        <f t="shared" si="7"/>
        <v>#DIV/0!</v>
      </c>
      <c r="G137" s="17">
        <f t="shared" si="8"/>
        <v>0</v>
      </c>
    </row>
    <row r="138" spans="1:7" ht="12.75">
      <c r="A138" s="2" t="s">
        <v>128</v>
      </c>
      <c r="B138" s="3">
        <v>2</v>
      </c>
      <c r="C138" s="3">
        <v>4</v>
      </c>
      <c r="D138" s="3">
        <f t="shared" si="6"/>
        <v>2</v>
      </c>
      <c r="E138" s="5">
        <f t="shared" si="7"/>
        <v>1</v>
      </c>
      <c r="G138" s="17">
        <f t="shared" si="8"/>
        <v>0.26666666666666666</v>
      </c>
    </row>
    <row r="139" spans="1:7" ht="12.75">
      <c r="A139" s="2" t="s">
        <v>41</v>
      </c>
      <c r="B139" s="3">
        <v>1</v>
      </c>
      <c r="C139" s="3">
        <v>1</v>
      </c>
      <c r="D139" s="3">
        <f t="shared" si="6"/>
        <v>0</v>
      </c>
      <c r="E139" s="5">
        <f t="shared" si="7"/>
        <v>0</v>
      </c>
      <c r="G139" s="17">
        <f t="shared" si="8"/>
        <v>0.06666666666666667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3</v>
      </c>
      <c r="C146" s="3">
        <v>0</v>
      </c>
      <c r="D146" s="3">
        <f t="shared" si="6"/>
        <v>-3</v>
      </c>
      <c r="E146" s="5">
        <f t="shared" si="7"/>
        <v>-1</v>
      </c>
      <c r="G146" s="17">
        <f t="shared" si="8"/>
        <v>0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6"/>
        <v>-1</v>
      </c>
      <c r="E147" s="5">
        <f t="shared" si="7"/>
        <v>-1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27</v>
      </c>
      <c r="C149" s="18">
        <f>SUM(C124:C147)</f>
        <v>15</v>
      </c>
      <c r="D149" s="3">
        <f>SUM(C149-B149)</f>
        <v>-12</v>
      </c>
      <c r="E149" s="5">
        <f>SUM(D149/B149)</f>
        <v>-0.4444444444444444</v>
      </c>
      <c r="G149" s="17">
        <f>SUM(G124:G147)</f>
        <v>1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0</v>
      </c>
      <c r="C156" s="6">
        <v>0</v>
      </c>
      <c r="D156" s="6">
        <f aca="true" t="shared" si="9" ref="D156:D176">SUM(C156-B156)</f>
        <v>0</v>
      </c>
      <c r="E156" s="9" t="e">
        <f aca="true" t="shared" si="10" ref="E156:E176">SUM(D156/B156)</f>
        <v>#DIV/0!</v>
      </c>
      <c r="F156" s="8"/>
      <c r="G156" s="4">
        <f aca="true" t="shared" si="11" ref="G156:G176">SUM(C156/$C$178)</f>
        <v>0</v>
      </c>
    </row>
    <row r="157" spans="1:7" ht="12.75">
      <c r="A157" s="8" t="s">
        <v>155</v>
      </c>
      <c r="B157" s="7">
        <v>0</v>
      </c>
      <c r="C157" s="6">
        <v>0</v>
      </c>
      <c r="D157" s="6">
        <f t="shared" si="9"/>
        <v>0</v>
      </c>
      <c r="E157" s="9" t="e">
        <f t="shared" si="10"/>
        <v>#DIV/0!</v>
      </c>
      <c r="F157" s="8"/>
      <c r="G157" s="4">
        <f t="shared" si="11"/>
        <v>0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0"/>
        <v>#DIV/0!</v>
      </c>
      <c r="G158" s="17">
        <f t="shared" si="11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 t="shared" si="9"/>
        <v>0</v>
      </c>
      <c r="E159" s="9" t="e">
        <f t="shared" si="10"/>
        <v>#DIV/0!</v>
      </c>
      <c r="G159" s="17">
        <f t="shared" si="11"/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0"/>
        <v>#DIV/0!</v>
      </c>
      <c r="G160" s="17">
        <f t="shared" si="11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0"/>
        <v>#DIV/0!</v>
      </c>
      <c r="G161" s="17">
        <f t="shared" si="11"/>
        <v>0</v>
      </c>
    </row>
    <row r="162" spans="1:7" ht="12.75">
      <c r="A162" s="8" t="s">
        <v>151</v>
      </c>
      <c r="B162" s="6">
        <v>0</v>
      </c>
      <c r="C162" s="6">
        <v>0</v>
      </c>
      <c r="D162" s="3">
        <f t="shared" si="9"/>
        <v>0</v>
      </c>
      <c r="E162" s="9" t="e">
        <f t="shared" si="10"/>
        <v>#DIV/0!</v>
      </c>
      <c r="G162" s="17">
        <f t="shared" si="11"/>
        <v>0</v>
      </c>
    </row>
    <row r="163" spans="1:7" ht="12.75">
      <c r="A163" s="2" t="s">
        <v>150</v>
      </c>
      <c r="B163" s="6">
        <v>0</v>
      </c>
      <c r="C163" s="6">
        <v>0</v>
      </c>
      <c r="D163" s="3">
        <f t="shared" si="9"/>
        <v>0</v>
      </c>
      <c r="E163" s="9" t="e">
        <f t="shared" si="10"/>
        <v>#DIV/0!</v>
      </c>
      <c r="G163" s="17">
        <f t="shared" si="11"/>
        <v>0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0"/>
        <v>#DIV/0!</v>
      </c>
      <c r="G164" s="17">
        <f t="shared" si="11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 t="shared" si="9"/>
        <v>0</v>
      </c>
      <c r="E165" s="9" t="e">
        <f t="shared" si="10"/>
        <v>#DIV/0!</v>
      </c>
      <c r="G165" s="17">
        <f t="shared" si="11"/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0"/>
        <v>#DIV/0!</v>
      </c>
      <c r="G166" s="17">
        <f t="shared" si="11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0"/>
        <v>#DIV/0!</v>
      </c>
      <c r="G167" s="17">
        <f t="shared" si="11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0"/>
        <v>#DIV/0!</v>
      </c>
      <c r="G168" s="17">
        <f t="shared" si="11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9" t="e">
        <f t="shared" si="10"/>
        <v>#DIV/0!</v>
      </c>
      <c r="G169" s="17">
        <f t="shared" si="11"/>
        <v>0</v>
      </c>
    </row>
    <row r="170" spans="1:7" ht="12.75">
      <c r="A170" s="2" t="s">
        <v>144</v>
      </c>
      <c r="B170" s="3">
        <v>1</v>
      </c>
      <c r="C170" s="3">
        <v>0</v>
      </c>
      <c r="D170" s="3">
        <f t="shared" si="9"/>
        <v>-1</v>
      </c>
      <c r="E170" s="9">
        <f t="shared" si="10"/>
        <v>-1</v>
      </c>
      <c r="G170" s="17">
        <f t="shared" si="11"/>
        <v>0</v>
      </c>
    </row>
    <row r="171" spans="1:7" s="2" customFormat="1" ht="12">
      <c r="A171" s="2" t="s">
        <v>245</v>
      </c>
      <c r="B171" s="3">
        <v>0</v>
      </c>
      <c r="C171" s="3">
        <v>0</v>
      </c>
      <c r="D171" s="3">
        <f t="shared" si="9"/>
        <v>0</v>
      </c>
      <c r="E171" s="9" t="e">
        <f t="shared" si="10"/>
        <v>#DIV/0!</v>
      </c>
      <c r="G171" s="17">
        <f t="shared" si="11"/>
        <v>0</v>
      </c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0"/>
        <v>#DIV/0!</v>
      </c>
      <c r="G172" s="17">
        <f t="shared" si="11"/>
        <v>0</v>
      </c>
    </row>
    <row r="173" spans="1:7" ht="12.75">
      <c r="A173" s="2" t="s">
        <v>142</v>
      </c>
      <c r="B173" s="3">
        <v>2</v>
      </c>
      <c r="C173" s="3">
        <v>3</v>
      </c>
      <c r="D173" s="3">
        <f t="shared" si="9"/>
        <v>1</v>
      </c>
      <c r="E173" s="9">
        <f t="shared" si="10"/>
        <v>0.5</v>
      </c>
      <c r="G173" s="17">
        <f t="shared" si="11"/>
        <v>0.6</v>
      </c>
    </row>
    <row r="174" spans="1:7" ht="12.75">
      <c r="A174" s="2" t="s">
        <v>141</v>
      </c>
      <c r="B174" s="3">
        <v>2</v>
      </c>
      <c r="C174" s="3">
        <v>1</v>
      </c>
      <c r="D174" s="3">
        <f t="shared" si="9"/>
        <v>-1</v>
      </c>
      <c r="E174" s="9">
        <f t="shared" si="10"/>
        <v>-0.5</v>
      </c>
      <c r="G174" s="17">
        <f t="shared" si="11"/>
        <v>0.2</v>
      </c>
    </row>
    <row r="175" spans="1:7" ht="12.75">
      <c r="A175" s="2" t="s">
        <v>140</v>
      </c>
      <c r="B175" s="3">
        <v>0</v>
      </c>
      <c r="C175" s="3">
        <v>1</v>
      </c>
      <c r="D175" s="3">
        <f t="shared" si="9"/>
        <v>1</v>
      </c>
      <c r="E175" s="9" t="e">
        <f t="shared" si="10"/>
        <v>#DIV/0!</v>
      </c>
      <c r="G175" s="17">
        <f t="shared" si="11"/>
        <v>0.2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0"/>
        <v>#DIV/0!</v>
      </c>
      <c r="G176" s="17">
        <f t="shared" si="11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5</v>
      </c>
      <c r="C178" s="3">
        <f>SUM(C156:C176)</f>
        <v>5</v>
      </c>
      <c r="D178" s="3">
        <f>SUM(C178-B178)</f>
        <v>0</v>
      </c>
      <c r="E178" s="5">
        <f>SUM(D178/B178)</f>
        <v>0</v>
      </c>
      <c r="G178" s="17">
        <f>SUM(G156:G176)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0</v>
      </c>
      <c r="C185" s="6">
        <v>1</v>
      </c>
      <c r="D185" s="6">
        <f aca="true" t="shared" si="12" ref="D185:D200">SUM(C185-B185)</f>
        <v>1</v>
      </c>
      <c r="E185" s="9" t="e">
        <f aca="true" t="shared" si="13" ref="E185:E200">SUM(D185/B185)</f>
        <v>#DIV/0!</v>
      </c>
      <c r="F185" s="8"/>
      <c r="G185" s="4">
        <f aca="true" t="shared" si="14" ref="G185:G200">SUM(C185/$C$202)</f>
        <v>0.09090909090909091</v>
      </c>
    </row>
    <row r="186" spans="1:7" ht="12.75">
      <c r="A186" s="2" t="s">
        <v>136</v>
      </c>
      <c r="B186" s="7">
        <v>9</v>
      </c>
      <c r="C186" s="6">
        <v>2</v>
      </c>
      <c r="D186" s="6">
        <f t="shared" si="12"/>
        <v>-7</v>
      </c>
      <c r="E186" s="9">
        <f t="shared" si="13"/>
        <v>-0.7777777777777778</v>
      </c>
      <c r="F186" s="8"/>
      <c r="G186" s="4">
        <f t="shared" si="14"/>
        <v>0.18181818181818182</v>
      </c>
    </row>
    <row r="187" spans="1:7" ht="12.75">
      <c r="A187" s="2" t="s">
        <v>135</v>
      </c>
      <c r="B187" s="7">
        <v>0</v>
      </c>
      <c r="C187" s="6">
        <v>0</v>
      </c>
      <c r="D187" s="3">
        <f t="shared" si="12"/>
        <v>0</v>
      </c>
      <c r="E187" s="9" t="e">
        <f t="shared" si="13"/>
        <v>#DIV/0!</v>
      </c>
      <c r="G187" s="4">
        <f t="shared" si="14"/>
        <v>0</v>
      </c>
    </row>
    <row r="188" spans="1:7" ht="12.75">
      <c r="A188" s="2" t="s">
        <v>134</v>
      </c>
      <c r="B188" s="6">
        <v>4</v>
      </c>
      <c r="C188" s="6">
        <v>3</v>
      </c>
      <c r="D188" s="3">
        <f t="shared" si="12"/>
        <v>-1</v>
      </c>
      <c r="E188" s="9">
        <f t="shared" si="13"/>
        <v>-0.25</v>
      </c>
      <c r="G188" s="4">
        <f t="shared" si="14"/>
        <v>0.2727272727272727</v>
      </c>
    </row>
    <row r="189" spans="1:7" ht="12.75">
      <c r="A189" s="2" t="s">
        <v>133</v>
      </c>
      <c r="B189" s="6">
        <v>0</v>
      </c>
      <c r="C189" s="6">
        <v>0</v>
      </c>
      <c r="D189" s="3">
        <f t="shared" si="12"/>
        <v>0</v>
      </c>
      <c r="E189" s="9" t="e">
        <f t="shared" si="13"/>
        <v>#DIV/0!</v>
      </c>
      <c r="G189" s="4">
        <f t="shared" si="14"/>
        <v>0</v>
      </c>
    </row>
    <row r="190" spans="1:7" ht="12.75">
      <c r="A190" s="2" t="s">
        <v>132</v>
      </c>
      <c r="B190" s="6">
        <v>2</v>
      </c>
      <c r="C190" s="6">
        <v>1</v>
      </c>
      <c r="D190" s="3">
        <f t="shared" si="12"/>
        <v>-1</v>
      </c>
      <c r="E190" s="9">
        <f t="shared" si="13"/>
        <v>-0.5</v>
      </c>
      <c r="G190" s="4">
        <f t="shared" si="14"/>
        <v>0.09090909090909091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3"/>
        <v>#DIV/0!</v>
      </c>
      <c r="G191" s="4">
        <f t="shared" si="14"/>
        <v>0</v>
      </c>
    </row>
    <row r="192" spans="1:7" ht="12.75">
      <c r="A192" s="2" t="s">
        <v>130</v>
      </c>
      <c r="B192" s="6">
        <v>0</v>
      </c>
      <c r="C192" s="6">
        <v>0</v>
      </c>
      <c r="D192" s="3">
        <f t="shared" si="12"/>
        <v>0</v>
      </c>
      <c r="E192" s="9" t="e">
        <f t="shared" si="13"/>
        <v>#DIV/0!</v>
      </c>
      <c r="G192" s="4">
        <f t="shared" si="14"/>
        <v>0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3"/>
        <v>#DIV/0!</v>
      </c>
      <c r="G193" s="4">
        <f t="shared" si="14"/>
        <v>0</v>
      </c>
    </row>
    <row r="194" spans="1:7" ht="12.75">
      <c r="A194" s="2" t="s">
        <v>128</v>
      </c>
      <c r="B194" s="3">
        <v>2</v>
      </c>
      <c r="C194" s="3">
        <v>4</v>
      </c>
      <c r="D194" s="3">
        <f t="shared" si="12"/>
        <v>2</v>
      </c>
      <c r="E194" s="9">
        <f t="shared" si="13"/>
        <v>1</v>
      </c>
      <c r="G194" s="4">
        <f t="shared" si="14"/>
        <v>0.36363636363636365</v>
      </c>
    </row>
    <row r="195" spans="1:7" ht="12.75">
      <c r="A195" s="2" t="s">
        <v>127</v>
      </c>
      <c r="B195" s="3">
        <v>0</v>
      </c>
      <c r="C195" s="3">
        <v>0</v>
      </c>
      <c r="D195" s="3">
        <f t="shared" si="12"/>
        <v>0</v>
      </c>
      <c r="E195" s="9" t="e">
        <f t="shared" si="13"/>
        <v>#DIV/0!</v>
      </c>
      <c r="G195" s="4">
        <f t="shared" si="14"/>
        <v>0</v>
      </c>
    </row>
    <row r="196" spans="1:7" ht="12.75">
      <c r="A196" s="2" t="s">
        <v>126</v>
      </c>
      <c r="B196" s="3">
        <v>0</v>
      </c>
      <c r="C196" s="3">
        <v>0</v>
      </c>
      <c r="D196" s="3">
        <f t="shared" si="12"/>
        <v>0</v>
      </c>
      <c r="E196" s="9" t="e">
        <f t="shared" si="13"/>
        <v>#DIV/0!</v>
      </c>
      <c r="G196" s="4">
        <f t="shared" si="14"/>
        <v>0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3"/>
        <v>#DIV/0!</v>
      </c>
      <c r="G197" s="4">
        <f t="shared" si="14"/>
        <v>0</v>
      </c>
    </row>
    <row r="198" spans="1:7" ht="12.75">
      <c r="A198" s="2" t="s">
        <v>124</v>
      </c>
      <c r="B198" s="3">
        <v>0</v>
      </c>
      <c r="C198" s="3">
        <v>0</v>
      </c>
      <c r="D198" s="3">
        <f t="shared" si="12"/>
        <v>0</v>
      </c>
      <c r="E198" s="9" t="e">
        <f t="shared" si="13"/>
        <v>#DIV/0!</v>
      </c>
      <c r="G198" s="4">
        <f t="shared" si="14"/>
        <v>0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3"/>
        <v>#DIV/0!</v>
      </c>
      <c r="G199" s="4">
        <f t="shared" si="14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3"/>
        <v>#DIV/0!</v>
      </c>
      <c r="G200" s="4">
        <f t="shared" si="14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17</v>
      </c>
      <c r="C202" s="3">
        <f>SUM(C185:C200)</f>
        <v>11</v>
      </c>
      <c r="D202" s="3">
        <f>SUM(C202-B202)</f>
        <v>-6</v>
      </c>
      <c r="E202" s="5">
        <f>SUM(D202/B202)</f>
        <v>-0.35294117647058826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2</v>
      </c>
      <c r="C209" s="6">
        <v>2</v>
      </c>
      <c r="D209" s="6">
        <f aca="true" t="shared" si="15" ref="D209:D220">SUM(C209-B209)</f>
        <v>0</v>
      </c>
      <c r="E209" s="9">
        <f aca="true" t="shared" si="16" ref="E209:E220">SUM(D209/B209)</f>
        <v>0</v>
      </c>
      <c r="F209" s="8"/>
      <c r="G209" s="4">
        <f aca="true" t="shared" si="17" ref="G209:G220">SUM(C209/$C$222)</f>
        <v>0.1111111111111111</v>
      </c>
    </row>
    <row r="210" spans="1:7" ht="12.75">
      <c r="A210" s="2" t="s">
        <v>90</v>
      </c>
      <c r="B210" s="7">
        <v>0</v>
      </c>
      <c r="C210" s="6">
        <v>0</v>
      </c>
      <c r="D210" s="6">
        <f t="shared" si="15"/>
        <v>0</v>
      </c>
      <c r="E210" s="9" t="e">
        <f t="shared" si="16"/>
        <v>#DIV/0!</v>
      </c>
      <c r="F210" s="8"/>
      <c r="G210" s="4">
        <f t="shared" si="17"/>
        <v>0</v>
      </c>
    </row>
    <row r="211" spans="1:7" ht="12.75">
      <c r="A211" s="2" t="s">
        <v>89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2</v>
      </c>
      <c r="C213" s="6">
        <v>2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0.1111111111111111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5"/>
        <v>0</v>
      </c>
      <c r="E214" s="9" t="e">
        <f t="shared" si="16"/>
        <v>#DIV/0!</v>
      </c>
      <c r="F214" s="8"/>
      <c r="G214" s="4">
        <f t="shared" si="17"/>
        <v>0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92</v>
      </c>
      <c r="B216" s="6"/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86</v>
      </c>
      <c r="B217" s="6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85</v>
      </c>
      <c r="B218" s="6">
        <v>1</v>
      </c>
      <c r="C218" s="6">
        <v>0</v>
      </c>
      <c r="D218" s="6">
        <f t="shared" si="15"/>
        <v>-1</v>
      </c>
      <c r="E218" s="9">
        <f t="shared" si="16"/>
        <v>-1</v>
      </c>
      <c r="F218" s="8"/>
      <c r="G218" s="4">
        <f t="shared" si="17"/>
        <v>0</v>
      </c>
    </row>
    <row r="219" spans="1:7" ht="12.75">
      <c r="A219" s="2" t="s">
        <v>4</v>
      </c>
      <c r="B219" s="6">
        <v>9</v>
      </c>
      <c r="C219" s="6">
        <v>12</v>
      </c>
      <c r="D219" s="6">
        <f t="shared" si="15"/>
        <v>3</v>
      </c>
      <c r="E219" s="9">
        <f t="shared" si="16"/>
        <v>0.3333333333333333</v>
      </c>
      <c r="F219" s="8"/>
      <c r="G219" s="4">
        <f t="shared" si="17"/>
        <v>0.6666666666666666</v>
      </c>
    </row>
    <row r="220" spans="1:7" ht="12.75">
      <c r="A220" s="2" t="s">
        <v>5</v>
      </c>
      <c r="B220" s="3">
        <v>0</v>
      </c>
      <c r="C220" s="3">
        <v>2</v>
      </c>
      <c r="D220" s="6">
        <f t="shared" si="15"/>
        <v>2</v>
      </c>
      <c r="E220" s="9" t="e">
        <f t="shared" si="16"/>
        <v>#DIV/0!</v>
      </c>
      <c r="F220" s="8"/>
      <c r="G220" s="4">
        <f t="shared" si="17"/>
        <v>0.1111111111111111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14</v>
      </c>
      <c r="C222" s="3">
        <f>SUM(C209:C220)</f>
        <v>18</v>
      </c>
      <c r="D222" s="3">
        <f>SUM(C222-B222)</f>
        <v>4</v>
      </c>
      <c r="E222" s="5">
        <f>SUM(D222/B222)</f>
        <v>0.2857142857142857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>
        <v>0</v>
      </c>
      <c r="C229" s="6">
        <v>0</v>
      </c>
      <c r="D229" s="6">
        <f aca="true" t="shared" si="18" ref="D229:D260">SUM(C229-B229)</f>
        <v>0</v>
      </c>
      <c r="E229" s="9" t="e">
        <f aca="true" t="shared" si="19" ref="E229:E260">SUM(D229/B229)</f>
        <v>#DIV/0!</v>
      </c>
      <c r="F229" s="8"/>
      <c r="G229" s="4">
        <f aca="true" t="shared" si="20" ref="G229:G260">SUM(C229/$C$287)</f>
        <v>0</v>
      </c>
    </row>
    <row r="230" spans="1:7" ht="12.75">
      <c r="A230" s="2" t="s">
        <v>6</v>
      </c>
      <c r="B230" s="7">
        <v>0</v>
      </c>
      <c r="C230" s="6">
        <v>0</v>
      </c>
      <c r="D230" s="6">
        <f t="shared" si="18"/>
        <v>0</v>
      </c>
      <c r="E230" s="9" t="e">
        <f t="shared" si="19"/>
        <v>#DIV/0!</v>
      </c>
      <c r="F230" s="8"/>
      <c r="G230" s="4">
        <f t="shared" si="20"/>
        <v>0</v>
      </c>
    </row>
    <row r="231" spans="1:7" ht="12.75">
      <c r="A231" s="2" t="s">
        <v>7</v>
      </c>
      <c r="B231" s="7">
        <v>0</v>
      </c>
      <c r="C231" s="6">
        <v>0</v>
      </c>
      <c r="D231" s="3">
        <f t="shared" si="18"/>
        <v>0</v>
      </c>
      <c r="E231" s="9" t="e">
        <f t="shared" si="19"/>
        <v>#DIV/0!</v>
      </c>
      <c r="G231" s="4">
        <f t="shared" si="20"/>
        <v>0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8"/>
        <v>0</v>
      </c>
      <c r="E232" s="9" t="e">
        <f t="shared" si="19"/>
        <v>#DIV/0!</v>
      </c>
      <c r="G232" s="4">
        <f t="shared" si="20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8"/>
        <v>0</v>
      </c>
      <c r="E233" s="9" t="e">
        <f t="shared" si="19"/>
        <v>#DIV/0!</v>
      </c>
      <c r="G233" s="4">
        <f t="shared" si="20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8"/>
        <v>0</v>
      </c>
      <c r="E234" s="9" t="e">
        <f t="shared" si="19"/>
        <v>#DIV/0!</v>
      </c>
      <c r="G234" s="4">
        <f t="shared" si="20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19"/>
        <v>#DIV/0!</v>
      </c>
      <c r="G235" s="4">
        <f t="shared" si="20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8"/>
        <v>0</v>
      </c>
      <c r="E236" s="9" t="e">
        <f t="shared" si="19"/>
        <v>#DIV/0!</v>
      </c>
      <c r="G236" s="4">
        <f t="shared" si="20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19"/>
        <v>#DIV/0!</v>
      </c>
      <c r="G237" s="4">
        <f t="shared" si="20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8"/>
        <v>0</v>
      </c>
      <c r="E238" s="9" t="e">
        <f t="shared" si="19"/>
        <v>#DIV/0!</v>
      </c>
      <c r="G238" s="4">
        <f t="shared" si="20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8"/>
        <v>0</v>
      </c>
      <c r="E239" s="9" t="e">
        <f t="shared" si="19"/>
        <v>#DIV/0!</v>
      </c>
      <c r="G239" s="4">
        <f t="shared" si="20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8"/>
        <v>0</v>
      </c>
      <c r="E240" s="9" t="e">
        <f t="shared" si="19"/>
        <v>#DIV/0!</v>
      </c>
      <c r="G240" s="4">
        <f t="shared" si="20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8"/>
        <v>0</v>
      </c>
      <c r="E241" s="9" t="e">
        <f t="shared" si="19"/>
        <v>#DIV/0!</v>
      </c>
      <c r="G241" s="4">
        <f t="shared" si="20"/>
        <v>0</v>
      </c>
    </row>
    <row r="242" spans="1:7" ht="12.75">
      <c r="A242" s="2" t="s">
        <v>68</v>
      </c>
      <c r="B242" s="3">
        <v>0</v>
      </c>
      <c r="C242" s="3">
        <v>3</v>
      </c>
      <c r="D242" s="3">
        <f t="shared" si="18"/>
        <v>3</v>
      </c>
      <c r="E242" s="9" t="e">
        <f t="shared" si="19"/>
        <v>#DIV/0!</v>
      </c>
      <c r="G242" s="4">
        <f t="shared" si="20"/>
        <v>0.17647058823529413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8"/>
        <v>0</v>
      </c>
      <c r="E243" s="9" t="e">
        <f t="shared" si="19"/>
        <v>#DIV/0!</v>
      </c>
      <c r="G243" s="4">
        <f t="shared" si="20"/>
        <v>0</v>
      </c>
    </row>
    <row r="244" spans="1:7" ht="12.75">
      <c r="A244" s="2" t="s">
        <v>66</v>
      </c>
      <c r="B244" s="3">
        <v>0</v>
      </c>
      <c r="C244" s="3">
        <v>0</v>
      </c>
      <c r="D244" s="3">
        <f t="shared" si="18"/>
        <v>0</v>
      </c>
      <c r="E244" s="9" t="e">
        <f t="shared" si="19"/>
        <v>#DIV/0!</v>
      </c>
      <c r="G244" s="4">
        <f t="shared" si="20"/>
        <v>0</v>
      </c>
    </row>
    <row r="245" spans="1:7" ht="12.75">
      <c r="A245" s="2" t="s">
        <v>65</v>
      </c>
      <c r="B245" s="3">
        <v>0</v>
      </c>
      <c r="C245" s="3">
        <v>0</v>
      </c>
      <c r="D245" s="3">
        <f t="shared" si="18"/>
        <v>0</v>
      </c>
      <c r="E245" s="9" t="e">
        <f t="shared" si="19"/>
        <v>#DIV/0!</v>
      </c>
      <c r="G245" s="4">
        <f t="shared" si="20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8"/>
        <v>0</v>
      </c>
      <c r="E246" s="9" t="e">
        <f t="shared" si="19"/>
        <v>#DIV/0!</v>
      </c>
      <c r="G246" s="4">
        <f t="shared" si="20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19"/>
        <v>#DIV/0!</v>
      </c>
      <c r="G247" s="4">
        <f t="shared" si="20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8"/>
        <v>0</v>
      </c>
      <c r="E248" s="9" t="e">
        <f t="shared" si="19"/>
        <v>#DIV/0!</v>
      </c>
      <c r="G248" s="4">
        <f t="shared" si="20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19"/>
        <v>#DIV/0!</v>
      </c>
      <c r="G249" s="4">
        <f t="shared" si="20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18"/>
        <v>0</v>
      </c>
      <c r="E250" s="9" t="e">
        <f t="shared" si="19"/>
        <v>#DIV/0!</v>
      </c>
      <c r="G250" s="4">
        <f t="shared" si="20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19"/>
        <v>#DIV/0!</v>
      </c>
      <c r="G251" s="4">
        <f t="shared" si="20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19"/>
        <v>#DIV/0!</v>
      </c>
      <c r="G252" s="4">
        <f t="shared" si="20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19"/>
        <v>#DIV/0!</v>
      </c>
      <c r="G253" s="4">
        <f t="shared" si="20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19"/>
        <v>#DIV/0!</v>
      </c>
      <c r="G254" s="4">
        <f t="shared" si="20"/>
        <v>0</v>
      </c>
    </row>
    <row r="255" spans="1:7" ht="12.75">
      <c r="A255" s="2" t="s">
        <v>20</v>
      </c>
      <c r="B255" s="3">
        <v>0</v>
      </c>
      <c r="C255" s="3">
        <v>1</v>
      </c>
      <c r="D255" s="3">
        <f t="shared" si="18"/>
        <v>1</v>
      </c>
      <c r="E255" s="9" t="e">
        <f t="shared" si="19"/>
        <v>#DIV/0!</v>
      </c>
      <c r="G255" s="4">
        <f t="shared" si="20"/>
        <v>0.058823529411764705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8"/>
        <v>0</v>
      </c>
      <c r="E256" s="9" t="e">
        <f t="shared" si="19"/>
        <v>#DIV/0!</v>
      </c>
      <c r="G256" s="4">
        <f t="shared" si="20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8"/>
        <v>0</v>
      </c>
      <c r="E257" s="9" t="e">
        <f t="shared" si="19"/>
        <v>#DIV/0!</v>
      </c>
      <c r="G257" s="4">
        <f t="shared" si="20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19"/>
        <v>#DIV/0!</v>
      </c>
      <c r="G258" s="4">
        <f t="shared" si="20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19"/>
        <v>#DIV/0!</v>
      </c>
      <c r="G259" s="4">
        <f t="shared" si="20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19"/>
        <v>#DIV/0!</v>
      </c>
      <c r="G260" s="4">
        <f t="shared" si="20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1" ref="D261:D285">SUM(C261-B261)</f>
        <v>0</v>
      </c>
      <c r="E261" s="9" t="e">
        <f aca="true" t="shared" si="22" ref="E261:E285">SUM(D261/B261)</f>
        <v>#DIV/0!</v>
      </c>
      <c r="G261" s="4">
        <f aca="true" t="shared" si="23" ref="G261:G285">SUM(C261/$C$287)</f>
        <v>0</v>
      </c>
    </row>
    <row r="262" spans="1:7" ht="12.75">
      <c r="A262" s="2" t="s">
        <v>50</v>
      </c>
      <c r="B262" s="3">
        <v>0</v>
      </c>
      <c r="C262" s="3">
        <v>0</v>
      </c>
      <c r="D262" s="3">
        <f t="shared" si="21"/>
        <v>0</v>
      </c>
      <c r="E262" s="9" t="e">
        <f t="shared" si="22"/>
        <v>#DIV/0!</v>
      </c>
      <c r="G262" s="4">
        <f t="shared" si="23"/>
        <v>0</v>
      </c>
    </row>
    <row r="263" spans="1:7" ht="12.75">
      <c r="A263" s="2" t="s">
        <v>49</v>
      </c>
      <c r="B263" s="3">
        <v>0</v>
      </c>
      <c r="C263" s="3">
        <v>0</v>
      </c>
      <c r="D263" s="3">
        <f t="shared" si="21"/>
        <v>0</v>
      </c>
      <c r="E263" s="9" t="e">
        <f t="shared" si="22"/>
        <v>#DIV/0!</v>
      </c>
      <c r="G263" s="4">
        <f t="shared" si="23"/>
        <v>0</v>
      </c>
    </row>
    <row r="264" spans="1:7" ht="12.75">
      <c r="A264" s="2" t="s">
        <v>48</v>
      </c>
      <c r="B264" s="3">
        <v>2</v>
      </c>
      <c r="C264" s="3">
        <v>0</v>
      </c>
      <c r="D264" s="3">
        <f t="shared" si="21"/>
        <v>-2</v>
      </c>
      <c r="E264" s="9">
        <f t="shared" si="22"/>
        <v>-1</v>
      </c>
      <c r="G264" s="4">
        <f t="shared" si="23"/>
        <v>0</v>
      </c>
    </row>
    <row r="265" spans="1:7" ht="12.75">
      <c r="A265" s="2" t="s">
        <v>47</v>
      </c>
      <c r="B265" s="3">
        <v>2</v>
      </c>
      <c r="C265" s="3">
        <v>0</v>
      </c>
      <c r="D265" s="3">
        <f t="shared" si="21"/>
        <v>-2</v>
      </c>
      <c r="E265" s="9">
        <f t="shared" si="22"/>
        <v>-1</v>
      </c>
      <c r="G265" s="4">
        <f t="shared" si="23"/>
        <v>0</v>
      </c>
    </row>
    <row r="266" spans="1:7" ht="12.75">
      <c r="A266" s="2" t="s">
        <v>46</v>
      </c>
      <c r="B266" s="3">
        <v>1</v>
      </c>
      <c r="C266" s="3">
        <v>4</v>
      </c>
      <c r="D266" s="3">
        <f t="shared" si="21"/>
        <v>3</v>
      </c>
      <c r="E266" s="9">
        <f t="shared" si="22"/>
        <v>3</v>
      </c>
      <c r="G266" s="4">
        <f t="shared" si="23"/>
        <v>0.23529411764705882</v>
      </c>
    </row>
    <row r="267" spans="1:7" ht="12.75">
      <c r="A267" s="2" t="s">
        <v>45</v>
      </c>
      <c r="B267" s="3">
        <v>2</v>
      </c>
      <c r="C267" s="3">
        <v>1</v>
      </c>
      <c r="D267" s="3">
        <f t="shared" si="21"/>
        <v>-1</v>
      </c>
      <c r="E267" s="9">
        <f t="shared" si="22"/>
        <v>-0.5</v>
      </c>
      <c r="G267" s="4">
        <f t="shared" si="23"/>
        <v>0.058823529411764705</v>
      </c>
    </row>
    <row r="268" spans="1:7" ht="12.75">
      <c r="A268" s="2" t="s">
        <v>44</v>
      </c>
      <c r="B268" s="3">
        <v>4</v>
      </c>
      <c r="C268" s="3">
        <v>3</v>
      </c>
      <c r="D268" s="3">
        <f t="shared" si="21"/>
        <v>-1</v>
      </c>
      <c r="E268" s="9">
        <f t="shared" si="22"/>
        <v>-0.25</v>
      </c>
      <c r="G268" s="4">
        <f t="shared" si="23"/>
        <v>0.17647058823529413</v>
      </c>
    </row>
    <row r="269" spans="1:7" ht="12.75">
      <c r="A269" s="2" t="s">
        <v>43</v>
      </c>
      <c r="B269" s="3">
        <v>4</v>
      </c>
      <c r="C269" s="3">
        <v>2</v>
      </c>
      <c r="D269" s="3">
        <f t="shared" si="21"/>
        <v>-2</v>
      </c>
      <c r="E269" s="9">
        <f t="shared" si="22"/>
        <v>-0.5</v>
      </c>
      <c r="G269" s="4">
        <f t="shared" si="23"/>
        <v>0.11764705882352941</v>
      </c>
    </row>
    <row r="270" spans="1:7" ht="12.75">
      <c r="A270" s="2" t="s">
        <v>42</v>
      </c>
      <c r="B270" s="3">
        <v>0</v>
      </c>
      <c r="C270" s="3">
        <v>0</v>
      </c>
      <c r="D270" s="3">
        <f t="shared" si="21"/>
        <v>0</v>
      </c>
      <c r="E270" s="9" t="e">
        <f t="shared" si="22"/>
        <v>#DIV/0!</v>
      </c>
      <c r="G270" s="4">
        <f t="shared" si="23"/>
        <v>0</v>
      </c>
    </row>
    <row r="271" spans="1:7" ht="12.75">
      <c r="A271" s="2" t="s">
        <v>41</v>
      </c>
      <c r="B271" s="3">
        <v>1</v>
      </c>
      <c r="C271" s="3">
        <v>1</v>
      </c>
      <c r="D271" s="3">
        <f t="shared" si="21"/>
        <v>0</v>
      </c>
      <c r="E271" s="9">
        <f t="shared" si="22"/>
        <v>0</v>
      </c>
      <c r="G271" s="4">
        <f t="shared" si="23"/>
        <v>0.058823529411764705</v>
      </c>
    </row>
    <row r="272" spans="1:7" ht="12.75">
      <c r="A272" s="2" t="s">
        <v>40</v>
      </c>
      <c r="B272" s="3">
        <v>1</v>
      </c>
      <c r="C272" s="3">
        <v>0</v>
      </c>
      <c r="D272" s="3">
        <f t="shared" si="21"/>
        <v>-1</v>
      </c>
      <c r="E272" s="9">
        <f t="shared" si="22"/>
        <v>-1</v>
      </c>
      <c r="G272" s="4">
        <f t="shared" si="23"/>
        <v>0</v>
      </c>
    </row>
    <row r="273" spans="1:7" ht="12.75">
      <c r="A273" s="2" t="s">
        <v>39</v>
      </c>
      <c r="B273" s="3">
        <v>3</v>
      </c>
      <c r="C273" s="3">
        <v>2</v>
      </c>
      <c r="D273" s="3">
        <f t="shared" si="21"/>
        <v>-1</v>
      </c>
      <c r="E273" s="9">
        <f t="shared" si="22"/>
        <v>-0.3333333333333333</v>
      </c>
      <c r="G273" s="4">
        <f t="shared" si="23"/>
        <v>0.11764705882352941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1"/>
        <v>0</v>
      </c>
      <c r="E274" s="9" t="e">
        <f t="shared" si="22"/>
        <v>#DIV/0!</v>
      </c>
      <c r="G274" s="4">
        <f t="shared" si="23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1"/>
        <v>0</v>
      </c>
      <c r="E275" s="9" t="e">
        <f t="shared" si="22"/>
        <v>#DIV/0!</v>
      </c>
      <c r="G275" s="4">
        <f t="shared" si="23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1"/>
        <v>0</v>
      </c>
      <c r="E276" s="9" t="e">
        <f t="shared" si="22"/>
        <v>#DIV/0!</v>
      </c>
      <c r="G276" s="4">
        <f t="shared" si="23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1"/>
        <v>0</v>
      </c>
      <c r="E277" s="9" t="e">
        <f t="shared" si="22"/>
        <v>#DIV/0!</v>
      </c>
      <c r="G277" s="4">
        <f t="shared" si="23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1"/>
        <v>0</v>
      </c>
      <c r="E278" s="9" t="e">
        <f t="shared" si="22"/>
        <v>#DIV/0!</v>
      </c>
      <c r="G278" s="4">
        <f t="shared" si="23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1"/>
        <v>0</v>
      </c>
      <c r="E279" s="9" t="e">
        <f t="shared" si="22"/>
        <v>#DIV/0!</v>
      </c>
      <c r="G279" s="4">
        <f t="shared" si="23"/>
        <v>0</v>
      </c>
    </row>
    <row r="280" spans="1:7" ht="12.75">
      <c r="A280" s="2" t="s">
        <v>32</v>
      </c>
      <c r="B280" s="3">
        <v>0</v>
      </c>
      <c r="C280" s="3">
        <v>0</v>
      </c>
      <c r="D280" s="3">
        <f t="shared" si="21"/>
        <v>0</v>
      </c>
      <c r="E280" s="9" t="e">
        <f t="shared" si="22"/>
        <v>#DIV/0!</v>
      </c>
      <c r="G280" s="4">
        <f t="shared" si="23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1"/>
        <v>0</v>
      </c>
      <c r="E281" s="9" t="e">
        <f t="shared" si="22"/>
        <v>#DIV/0!</v>
      </c>
      <c r="G281" s="4">
        <f t="shared" si="23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1"/>
        <v>0</v>
      </c>
      <c r="E282" s="9" t="e">
        <f t="shared" si="22"/>
        <v>#DIV/0!</v>
      </c>
      <c r="G282" s="4">
        <f t="shared" si="23"/>
        <v>0</v>
      </c>
    </row>
    <row r="283" spans="1:7" ht="12.75">
      <c r="A283" s="2" t="s">
        <v>29</v>
      </c>
      <c r="B283" s="3">
        <v>0</v>
      </c>
      <c r="C283" s="3">
        <v>0</v>
      </c>
      <c r="D283" s="3">
        <f t="shared" si="21"/>
        <v>0</v>
      </c>
      <c r="E283" s="9" t="e">
        <f t="shared" si="22"/>
        <v>#DIV/0!</v>
      </c>
      <c r="G283" s="4">
        <f t="shared" si="23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1"/>
        <v>0</v>
      </c>
      <c r="E284" s="9" t="e">
        <f t="shared" si="22"/>
        <v>#DIV/0!</v>
      </c>
      <c r="G284" s="4">
        <f t="shared" si="23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1"/>
        <v>-1</v>
      </c>
      <c r="E285" s="9">
        <f t="shared" si="22"/>
        <v>-1</v>
      </c>
      <c r="G285" s="4">
        <f t="shared" si="23"/>
        <v>0</v>
      </c>
    </row>
    <row r="286" ht="12.75">
      <c r="G286" s="4"/>
    </row>
    <row r="287" spans="1:7" ht="12.75">
      <c r="A287" s="2" t="s">
        <v>26</v>
      </c>
      <c r="B287" s="3">
        <f>SUM(B229:B285)</f>
        <v>21</v>
      </c>
      <c r="C287" s="3">
        <f>SUM(C229:C285)</f>
        <v>17</v>
      </c>
      <c r="D287" s="3">
        <f>SUM(C287-B287)</f>
        <v>-4</v>
      </c>
      <c r="E287" s="5">
        <f>SUM(D287/B287)</f>
        <v>-0.19047619047619047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9</v>
      </c>
      <c r="C294" s="6">
        <v>1</v>
      </c>
      <c r="D294" s="3">
        <f aca="true" t="shared" si="24" ref="D294:D314">SUM(C294-B294)</f>
        <v>-8</v>
      </c>
      <c r="E294" s="5">
        <f aca="true" t="shared" si="25" ref="E294:E314">SUM(D294/B294)</f>
        <v>-0.8888888888888888</v>
      </c>
      <c r="G294" s="4">
        <f aca="true" t="shared" si="26" ref="G294:G314">SUM(C294/$C$316)</f>
        <v>0.017241379310344827</v>
      </c>
    </row>
    <row r="295" spans="1:7" ht="12.75">
      <c r="A295" s="2" t="s">
        <v>253</v>
      </c>
      <c r="B295" s="6">
        <v>1</v>
      </c>
      <c r="C295" s="6">
        <v>0</v>
      </c>
      <c r="D295" s="3">
        <f t="shared" si="24"/>
        <v>-1</v>
      </c>
      <c r="E295" s="5">
        <f t="shared" si="25"/>
        <v>-1</v>
      </c>
      <c r="G295" s="4">
        <f t="shared" si="26"/>
        <v>0</v>
      </c>
    </row>
    <row r="296" spans="1:7" ht="12.75">
      <c r="A296" s="2" t="s">
        <v>254</v>
      </c>
      <c r="B296" s="6">
        <v>12</v>
      </c>
      <c r="C296" s="31">
        <v>11</v>
      </c>
      <c r="D296" s="3">
        <f t="shared" si="24"/>
        <v>-1</v>
      </c>
      <c r="E296" s="5">
        <f t="shared" si="25"/>
        <v>-0.08333333333333333</v>
      </c>
      <c r="G296" s="4">
        <f t="shared" si="26"/>
        <v>0.1896551724137931</v>
      </c>
    </row>
    <row r="297" spans="1:7" ht="12.75">
      <c r="A297" s="2" t="s">
        <v>255</v>
      </c>
      <c r="B297" s="6">
        <v>16</v>
      </c>
      <c r="C297" s="6">
        <v>10</v>
      </c>
      <c r="D297" s="3">
        <f t="shared" si="24"/>
        <v>-6</v>
      </c>
      <c r="E297" s="5">
        <f t="shared" si="25"/>
        <v>-0.375</v>
      </c>
      <c r="G297" s="4">
        <f t="shared" si="26"/>
        <v>0.1724137931034483</v>
      </c>
    </row>
    <row r="298" spans="1:7" ht="12.75">
      <c r="A298" s="2" t="s">
        <v>256</v>
      </c>
      <c r="B298" s="6">
        <v>6</v>
      </c>
      <c r="C298" s="6">
        <v>6</v>
      </c>
      <c r="D298" s="3">
        <f t="shared" si="24"/>
        <v>0</v>
      </c>
      <c r="E298" s="5">
        <f t="shared" si="25"/>
        <v>0</v>
      </c>
      <c r="G298" s="4">
        <f t="shared" si="26"/>
        <v>0.10344827586206896</v>
      </c>
    </row>
    <row r="299" spans="1:7" ht="12.75">
      <c r="A299" s="2" t="s">
        <v>257</v>
      </c>
      <c r="B299" s="7">
        <v>15</v>
      </c>
      <c r="C299" s="6">
        <v>13</v>
      </c>
      <c r="D299" s="6">
        <f t="shared" si="24"/>
        <v>-2</v>
      </c>
      <c r="E299" s="5">
        <f t="shared" si="25"/>
        <v>-0.13333333333333333</v>
      </c>
      <c r="F299" s="8"/>
      <c r="G299" s="4">
        <f t="shared" si="26"/>
        <v>0.22413793103448276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4"/>
        <v>0</v>
      </c>
      <c r="E300" s="5" t="e">
        <f t="shared" si="25"/>
        <v>#DIV/0!</v>
      </c>
      <c r="F300" s="8"/>
      <c r="G300" s="4">
        <f t="shared" si="26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4"/>
        <v>0</v>
      </c>
      <c r="E301" s="5" t="e">
        <f t="shared" si="25"/>
        <v>#DIV/0!</v>
      </c>
      <c r="G301" s="4">
        <f t="shared" si="26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4"/>
        <v>0</v>
      </c>
      <c r="E302" s="5" t="e">
        <f t="shared" si="25"/>
        <v>#DIV/0!</v>
      </c>
      <c r="G302" s="4">
        <f t="shared" si="26"/>
        <v>0</v>
      </c>
    </row>
    <row r="303" spans="1:7" ht="12.75">
      <c r="A303" s="2" t="s">
        <v>87</v>
      </c>
      <c r="B303" s="3">
        <v>2</v>
      </c>
      <c r="C303" s="3">
        <v>2</v>
      </c>
      <c r="D303" s="6">
        <f t="shared" si="24"/>
        <v>0</v>
      </c>
      <c r="E303" s="5">
        <f t="shared" si="25"/>
        <v>0</v>
      </c>
      <c r="G303" s="4">
        <f t="shared" si="26"/>
        <v>0.034482758620689655</v>
      </c>
    </row>
    <row r="304" spans="1:7" ht="12.75">
      <c r="A304" s="2" t="s">
        <v>261</v>
      </c>
      <c r="B304" s="3">
        <v>0</v>
      </c>
      <c r="C304" s="3">
        <v>2</v>
      </c>
      <c r="D304" s="6">
        <f t="shared" si="24"/>
        <v>2</v>
      </c>
      <c r="E304" s="5" t="e">
        <f t="shared" si="25"/>
        <v>#DIV/0!</v>
      </c>
      <c r="G304" s="4">
        <f t="shared" si="26"/>
        <v>0.034482758620689655</v>
      </c>
    </row>
    <row r="305" spans="1:7" ht="12.75">
      <c r="A305" s="2" t="s">
        <v>262</v>
      </c>
      <c r="B305" s="3">
        <v>1</v>
      </c>
      <c r="C305" s="3">
        <v>3</v>
      </c>
      <c r="D305" s="6">
        <f t="shared" si="24"/>
        <v>2</v>
      </c>
      <c r="E305" s="5">
        <f t="shared" si="25"/>
        <v>2</v>
      </c>
      <c r="G305" s="4">
        <f t="shared" si="26"/>
        <v>0.05172413793103448</v>
      </c>
    </row>
    <row r="306" spans="1:7" ht="12.75">
      <c r="A306" s="2" t="s">
        <v>263</v>
      </c>
      <c r="B306" s="3">
        <v>0</v>
      </c>
      <c r="C306" s="3">
        <v>2</v>
      </c>
      <c r="D306" s="6">
        <f t="shared" si="24"/>
        <v>2</v>
      </c>
      <c r="E306" s="5" t="e">
        <f t="shared" si="25"/>
        <v>#DIV/0!</v>
      </c>
      <c r="G306" s="4">
        <f t="shared" si="26"/>
        <v>0.034482758620689655</v>
      </c>
    </row>
    <row r="307" spans="1:7" ht="12.75">
      <c r="A307" s="2" t="s">
        <v>6</v>
      </c>
      <c r="B307" s="3">
        <v>0</v>
      </c>
      <c r="C307" s="3">
        <v>0</v>
      </c>
      <c r="D307" s="6">
        <f t="shared" si="24"/>
        <v>0</v>
      </c>
      <c r="E307" s="5" t="e">
        <f t="shared" si="25"/>
        <v>#DIV/0!</v>
      </c>
      <c r="G307" s="4">
        <f t="shared" si="26"/>
        <v>0</v>
      </c>
    </row>
    <row r="308" spans="1:7" ht="12.75">
      <c r="A308" s="2" t="s">
        <v>7</v>
      </c>
      <c r="B308" s="3">
        <v>0</v>
      </c>
      <c r="C308" s="3">
        <v>0</v>
      </c>
      <c r="D308" s="6">
        <f t="shared" si="24"/>
        <v>0</v>
      </c>
      <c r="E308" s="5" t="e">
        <f t="shared" si="25"/>
        <v>#DIV/0!</v>
      </c>
      <c r="G308" s="4">
        <f t="shared" si="26"/>
        <v>0</v>
      </c>
    </row>
    <row r="309" spans="1:7" ht="12.75">
      <c r="A309" s="2" t="s">
        <v>3</v>
      </c>
      <c r="B309" s="3">
        <v>0</v>
      </c>
      <c r="C309" s="3">
        <v>0</v>
      </c>
      <c r="D309" s="6">
        <f t="shared" si="24"/>
        <v>0</v>
      </c>
      <c r="E309" s="5" t="e">
        <f t="shared" si="25"/>
        <v>#DIV/0!</v>
      </c>
      <c r="G309" s="4">
        <f t="shared" si="26"/>
        <v>0</v>
      </c>
    </row>
    <row r="310" spans="1:7" ht="12.75">
      <c r="A310" s="2" t="s">
        <v>264</v>
      </c>
      <c r="B310" s="3">
        <v>0</v>
      </c>
      <c r="C310" s="3">
        <v>1</v>
      </c>
      <c r="D310" s="6">
        <f t="shared" si="24"/>
        <v>1</v>
      </c>
      <c r="E310" s="5" t="e">
        <f t="shared" si="25"/>
        <v>#DIV/0!</v>
      </c>
      <c r="G310" s="4">
        <f t="shared" si="26"/>
        <v>0.017241379310344827</v>
      </c>
    </row>
    <row r="311" spans="1:7" ht="12.75">
      <c r="A311" s="2" t="s">
        <v>265</v>
      </c>
      <c r="B311" s="3">
        <v>1</v>
      </c>
      <c r="C311" s="3">
        <v>2</v>
      </c>
      <c r="D311" s="6">
        <f t="shared" si="24"/>
        <v>1</v>
      </c>
      <c r="E311" s="5">
        <f t="shared" si="25"/>
        <v>1</v>
      </c>
      <c r="G311" s="4">
        <f t="shared" si="26"/>
        <v>0.034482758620689655</v>
      </c>
    </row>
    <row r="312" spans="1:7" ht="12.75">
      <c r="A312" s="2" t="s">
        <v>266</v>
      </c>
      <c r="B312" s="3">
        <v>2</v>
      </c>
      <c r="C312" s="3">
        <v>4</v>
      </c>
      <c r="D312" s="6">
        <f t="shared" si="24"/>
        <v>2</v>
      </c>
      <c r="E312" s="5">
        <f t="shared" si="25"/>
        <v>1</v>
      </c>
      <c r="G312" s="4">
        <f t="shared" si="26"/>
        <v>0.06896551724137931</v>
      </c>
    </row>
    <row r="313" spans="1:7" ht="12.75">
      <c r="A313" s="2" t="s">
        <v>267</v>
      </c>
      <c r="B313" s="3">
        <v>2</v>
      </c>
      <c r="C313" s="3">
        <v>1</v>
      </c>
      <c r="D313" s="6">
        <f t="shared" si="24"/>
        <v>-1</v>
      </c>
      <c r="E313" s="5">
        <f t="shared" si="25"/>
        <v>-0.5</v>
      </c>
      <c r="G313" s="4">
        <f t="shared" si="26"/>
        <v>0.017241379310344827</v>
      </c>
    </row>
    <row r="314" spans="1:7" ht="12.75">
      <c r="A314" s="2" t="s">
        <v>268</v>
      </c>
      <c r="B314" s="3">
        <v>1</v>
      </c>
      <c r="C314" s="3">
        <v>0</v>
      </c>
      <c r="D314" s="6">
        <f t="shared" si="24"/>
        <v>-1</v>
      </c>
      <c r="E314" s="5">
        <f t="shared" si="25"/>
        <v>-1</v>
      </c>
      <c r="G314" s="4">
        <f t="shared" si="26"/>
        <v>0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61</v>
      </c>
      <c r="C316" s="3">
        <f>SUM(C294:C314)</f>
        <v>58</v>
      </c>
      <c r="D316" s="3">
        <f>SUM(C316-B316)</f>
        <v>-3</v>
      </c>
      <c r="E316" s="5">
        <f>SUM(D316/B316)</f>
        <v>-0.04918032786885246</v>
      </c>
      <c r="G316" s="4">
        <f>SUM(G294:G314)</f>
        <v>0.9999999999999999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3</v>
      </c>
      <c r="C323" s="6">
        <v>2</v>
      </c>
      <c r="D323" s="6">
        <f aca="true" t="shared" si="27" ref="D323:D340">SUM(C323-B323)</f>
        <v>-1</v>
      </c>
      <c r="E323" s="5">
        <f aca="true" t="shared" si="28" ref="E323:E340">SUM(D323/B323)</f>
        <v>-0.3333333333333333</v>
      </c>
      <c r="G323" s="4">
        <f aca="true" t="shared" si="29" ref="G323:G340">SUM(C323/$C$342)</f>
        <v>0.07407407407407407</v>
      </c>
    </row>
    <row r="324" spans="1:7" ht="12.75">
      <c r="A324" s="2" t="s">
        <v>271</v>
      </c>
      <c r="B324" s="6">
        <v>0</v>
      </c>
      <c r="C324" s="6">
        <v>0</v>
      </c>
      <c r="D324" s="6">
        <f t="shared" si="27"/>
        <v>0</v>
      </c>
      <c r="E324" s="5" t="e">
        <f t="shared" si="28"/>
        <v>#DIV/0!</v>
      </c>
      <c r="G324" s="4">
        <f t="shared" si="29"/>
        <v>0</v>
      </c>
    </row>
    <row r="325" spans="1:7" ht="12.75">
      <c r="A325" s="2" t="s">
        <v>272</v>
      </c>
      <c r="B325" s="6">
        <v>0</v>
      </c>
      <c r="C325" s="6">
        <v>4</v>
      </c>
      <c r="D325" s="6">
        <f t="shared" si="27"/>
        <v>4</v>
      </c>
      <c r="E325" s="5" t="e">
        <f t="shared" si="28"/>
        <v>#DIV/0!</v>
      </c>
      <c r="G325" s="4">
        <f t="shared" si="29"/>
        <v>0.14814814814814814</v>
      </c>
    </row>
    <row r="326" spans="1:7" ht="12.75">
      <c r="A326" s="2" t="s">
        <v>273</v>
      </c>
      <c r="B326" s="6">
        <v>1</v>
      </c>
      <c r="C326" s="6">
        <v>2</v>
      </c>
      <c r="D326" s="6">
        <f t="shared" si="27"/>
        <v>1</v>
      </c>
      <c r="E326" s="5">
        <f t="shared" si="28"/>
        <v>1</v>
      </c>
      <c r="G326" s="4">
        <f t="shared" si="29"/>
        <v>0.07407407407407407</v>
      </c>
    </row>
    <row r="327" spans="1:7" ht="12.75">
      <c r="A327" s="2" t="s">
        <v>274</v>
      </c>
      <c r="B327" s="6">
        <v>0</v>
      </c>
      <c r="C327" s="6">
        <v>0</v>
      </c>
      <c r="D327" s="6">
        <f t="shared" si="27"/>
        <v>0</v>
      </c>
      <c r="E327" s="5" t="e">
        <f t="shared" si="28"/>
        <v>#DIV/0!</v>
      </c>
      <c r="G327" s="4">
        <f t="shared" si="29"/>
        <v>0</v>
      </c>
    </row>
    <row r="328" spans="1:7" ht="12.75">
      <c r="A328" s="2" t="s">
        <v>275</v>
      </c>
      <c r="B328" s="6">
        <v>5</v>
      </c>
      <c r="C328" s="6">
        <v>8</v>
      </c>
      <c r="D328" s="6">
        <f t="shared" si="27"/>
        <v>3</v>
      </c>
      <c r="E328" s="5">
        <f t="shared" si="28"/>
        <v>0.6</v>
      </c>
      <c r="G328" s="4">
        <f t="shared" si="29"/>
        <v>0.2962962962962963</v>
      </c>
    </row>
    <row r="329" spans="1:7" ht="12.75">
      <c r="A329" s="2" t="s">
        <v>276</v>
      </c>
      <c r="B329" s="6">
        <v>2</v>
      </c>
      <c r="C329" s="6">
        <v>3</v>
      </c>
      <c r="D329" s="6">
        <f t="shared" si="27"/>
        <v>1</v>
      </c>
      <c r="E329" s="5">
        <f t="shared" si="28"/>
        <v>0.5</v>
      </c>
      <c r="G329" s="4">
        <f t="shared" si="29"/>
        <v>0.1111111111111111</v>
      </c>
    </row>
    <row r="330" spans="1:7" ht="12.75">
      <c r="A330" s="2" t="s">
        <v>277</v>
      </c>
      <c r="B330" s="6">
        <v>1</v>
      </c>
      <c r="C330" s="6">
        <v>0</v>
      </c>
      <c r="D330" s="6">
        <f t="shared" si="27"/>
        <v>-1</v>
      </c>
      <c r="E330" s="5">
        <f t="shared" si="28"/>
        <v>-1</v>
      </c>
      <c r="G330" s="4">
        <f t="shared" si="29"/>
        <v>0</v>
      </c>
    </row>
    <row r="331" spans="1:7" ht="12.75">
      <c r="A331" s="2" t="s">
        <v>278</v>
      </c>
      <c r="B331" s="6">
        <v>1</v>
      </c>
      <c r="C331" s="6">
        <v>2</v>
      </c>
      <c r="D331" s="6">
        <f t="shared" si="27"/>
        <v>1</v>
      </c>
      <c r="E331" s="5">
        <f t="shared" si="28"/>
        <v>1</v>
      </c>
      <c r="G331" s="4">
        <f t="shared" si="29"/>
        <v>0.07407407407407407</v>
      </c>
    </row>
    <row r="332" spans="1:7" ht="12.75">
      <c r="A332" s="2" t="s">
        <v>279</v>
      </c>
      <c r="B332" s="6">
        <v>2</v>
      </c>
      <c r="C332" s="6">
        <v>2</v>
      </c>
      <c r="D332" s="6">
        <f t="shared" si="27"/>
        <v>0</v>
      </c>
      <c r="E332" s="5">
        <f t="shared" si="28"/>
        <v>0</v>
      </c>
      <c r="G332" s="4">
        <f t="shared" si="29"/>
        <v>0.07407407407407407</v>
      </c>
    </row>
    <row r="333" spans="1:7" ht="12.75">
      <c r="A333" s="2" t="s">
        <v>280</v>
      </c>
      <c r="B333" s="6">
        <v>0</v>
      </c>
      <c r="C333" s="6">
        <v>0</v>
      </c>
      <c r="D333" s="6">
        <f t="shared" si="27"/>
        <v>0</v>
      </c>
      <c r="E333" s="5" t="e">
        <f t="shared" si="28"/>
        <v>#DIV/0!</v>
      </c>
      <c r="G333" s="4">
        <f t="shared" si="29"/>
        <v>0</v>
      </c>
    </row>
    <row r="334" spans="1:7" ht="12.75">
      <c r="A334" s="2" t="s">
        <v>281</v>
      </c>
      <c r="B334" s="6">
        <v>0</v>
      </c>
      <c r="C334" s="6">
        <v>2</v>
      </c>
      <c r="D334" s="6">
        <f t="shared" si="27"/>
        <v>2</v>
      </c>
      <c r="E334" s="5" t="e">
        <f t="shared" si="28"/>
        <v>#DIV/0!</v>
      </c>
      <c r="G334" s="4">
        <f t="shared" si="29"/>
        <v>0.07407407407407407</v>
      </c>
    </row>
    <row r="335" spans="1:7" ht="12.75">
      <c r="A335" s="2" t="s">
        <v>282</v>
      </c>
      <c r="B335" s="7">
        <v>2</v>
      </c>
      <c r="C335" s="6">
        <v>0</v>
      </c>
      <c r="D335" s="6">
        <f t="shared" si="27"/>
        <v>-2</v>
      </c>
      <c r="E335" s="5">
        <f t="shared" si="28"/>
        <v>-1</v>
      </c>
      <c r="F335" s="8"/>
      <c r="G335" s="4">
        <f t="shared" si="29"/>
        <v>0</v>
      </c>
    </row>
    <row r="336" spans="1:7" ht="12.75">
      <c r="A336" s="2" t="s">
        <v>283</v>
      </c>
      <c r="B336" s="7">
        <v>1</v>
      </c>
      <c r="C336" s="6">
        <v>1</v>
      </c>
      <c r="D336" s="6">
        <f t="shared" si="27"/>
        <v>0</v>
      </c>
      <c r="E336" s="5">
        <f t="shared" si="28"/>
        <v>0</v>
      </c>
      <c r="F336" s="8"/>
      <c r="G336" s="4">
        <f t="shared" si="29"/>
        <v>0.037037037037037035</v>
      </c>
    </row>
    <row r="337" spans="1:7" ht="12.75">
      <c r="A337" s="2" t="s">
        <v>284</v>
      </c>
      <c r="B337" s="6">
        <v>1</v>
      </c>
      <c r="C337" s="6">
        <v>0</v>
      </c>
      <c r="D337" s="6">
        <f t="shared" si="27"/>
        <v>-1</v>
      </c>
      <c r="E337" s="5">
        <f t="shared" si="28"/>
        <v>-1</v>
      </c>
      <c r="G337" s="4">
        <f t="shared" si="29"/>
        <v>0</v>
      </c>
    </row>
    <row r="338" spans="1:7" ht="12.75">
      <c r="A338" s="2" t="s">
        <v>285</v>
      </c>
      <c r="B338" s="3">
        <v>0</v>
      </c>
      <c r="C338" s="3">
        <v>0</v>
      </c>
      <c r="D338" s="6">
        <f t="shared" si="27"/>
        <v>0</v>
      </c>
      <c r="E338" s="5" t="e">
        <f t="shared" si="28"/>
        <v>#DIV/0!</v>
      </c>
      <c r="G338" s="4">
        <f t="shared" si="29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7"/>
        <v>0</v>
      </c>
      <c r="E339" s="5" t="e">
        <f t="shared" si="28"/>
        <v>#DIV/0!</v>
      </c>
      <c r="G339" s="4">
        <f t="shared" si="29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7"/>
        <v>1</v>
      </c>
      <c r="E340" s="5" t="e">
        <f t="shared" si="28"/>
        <v>#DIV/0!</v>
      </c>
      <c r="G340" s="4">
        <f t="shared" si="29"/>
        <v>0.037037037037037035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19</v>
      </c>
      <c r="C342" s="3">
        <f>SUM(C323:C340)</f>
        <v>27</v>
      </c>
      <c r="D342" s="3">
        <f>SUM(C342-B342)</f>
        <v>8</v>
      </c>
      <c r="E342" s="5">
        <f>SUM(D342/B342)</f>
        <v>0.42105263157894735</v>
      </c>
      <c r="G342" s="4">
        <f>SUM(G323:G340)</f>
        <v>1</v>
      </c>
    </row>
    <row r="344" ht="12.75">
      <c r="A344" s="16" t="s">
        <v>297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214</v>
      </c>
      <c r="B349" s="7">
        <v>623</v>
      </c>
      <c r="C349" s="6">
        <v>525</v>
      </c>
      <c r="D349" s="6">
        <f aca="true" t="shared" si="30" ref="D349:D355">SUM(C349-B349)</f>
        <v>-98</v>
      </c>
      <c r="E349" s="5">
        <f aca="true" t="shared" si="31" ref="E349:E355">SUM(D349/B349)</f>
        <v>-0.15730337078651685</v>
      </c>
      <c r="G349" s="4">
        <f aca="true" t="shared" si="32" ref="G349:G355">SUM(C349/$C$358)</f>
        <v>0.5614973262032086</v>
      </c>
    </row>
    <row r="350" spans="1:7" ht="12.75">
      <c r="A350" s="2" t="s">
        <v>298</v>
      </c>
      <c r="B350" s="6">
        <v>173</v>
      </c>
      <c r="C350" s="6">
        <v>160</v>
      </c>
      <c r="D350" s="6">
        <f t="shared" si="30"/>
        <v>-13</v>
      </c>
      <c r="E350" s="5">
        <f t="shared" si="31"/>
        <v>-0.07514450867052024</v>
      </c>
      <c r="G350" s="4">
        <f t="shared" si="32"/>
        <v>0.1711229946524064</v>
      </c>
    </row>
    <row r="351" spans="1:7" ht="12.75">
      <c r="A351" s="2" t="s">
        <v>299</v>
      </c>
      <c r="B351" s="6">
        <v>138</v>
      </c>
      <c r="C351" s="6">
        <v>159</v>
      </c>
      <c r="D351" s="6">
        <f t="shared" si="30"/>
        <v>21</v>
      </c>
      <c r="E351" s="5">
        <f t="shared" si="31"/>
        <v>0.15217391304347827</v>
      </c>
      <c r="G351" s="4">
        <f t="shared" si="32"/>
        <v>0.17005347593582887</v>
      </c>
    </row>
    <row r="352" spans="1:7" ht="12.75">
      <c r="A352" s="2" t="s">
        <v>300</v>
      </c>
      <c r="B352" s="6">
        <v>80</v>
      </c>
      <c r="C352" s="6">
        <v>78</v>
      </c>
      <c r="D352" s="6">
        <f t="shared" si="30"/>
        <v>-2</v>
      </c>
      <c r="E352" s="5">
        <f t="shared" si="31"/>
        <v>-0.025</v>
      </c>
      <c r="G352" s="4">
        <f t="shared" si="32"/>
        <v>0.08342245989304813</v>
      </c>
    </row>
    <row r="353" spans="1:7" ht="12.75">
      <c r="A353" s="2" t="s">
        <v>222</v>
      </c>
      <c r="B353" s="6">
        <v>0</v>
      </c>
      <c r="C353" s="6">
        <v>7</v>
      </c>
      <c r="D353" s="6">
        <f t="shared" si="30"/>
        <v>7</v>
      </c>
      <c r="E353" s="5" t="e">
        <f t="shared" si="31"/>
        <v>#DIV/0!</v>
      </c>
      <c r="G353" s="4">
        <f t="shared" si="32"/>
        <v>0.0074866310160427805</v>
      </c>
    </row>
    <row r="354" spans="1:7" ht="12.75">
      <c r="A354" s="2" t="s">
        <v>307</v>
      </c>
      <c r="B354" s="6">
        <v>0</v>
      </c>
      <c r="C354" s="6">
        <v>5</v>
      </c>
      <c r="D354" s="6">
        <f t="shared" si="30"/>
        <v>5</v>
      </c>
      <c r="E354" s="5" t="e">
        <f t="shared" si="31"/>
        <v>#DIV/0!</v>
      </c>
      <c r="G354" s="4">
        <f t="shared" si="32"/>
        <v>0.0053475935828877</v>
      </c>
    </row>
    <row r="355" spans="1:7" ht="12.75">
      <c r="A355" s="2" t="s">
        <v>58</v>
      </c>
      <c r="B355" s="6">
        <v>0</v>
      </c>
      <c r="C355" s="6">
        <v>1</v>
      </c>
      <c r="D355" s="6">
        <f t="shared" si="30"/>
        <v>1</v>
      </c>
      <c r="E355" s="5" t="e">
        <f t="shared" si="31"/>
        <v>#DIV/0!</v>
      </c>
      <c r="G355" s="4">
        <f t="shared" si="32"/>
        <v>0.0010695187165775401</v>
      </c>
    </row>
    <row r="356" spans="2:7" ht="12.75">
      <c r="B356" s="6"/>
      <c r="C356" s="6"/>
      <c r="D356" s="6"/>
      <c r="E356" s="5"/>
      <c r="G356" s="4"/>
    </row>
    <row r="357" spans="5:7" ht="12.75">
      <c r="E357" s="5"/>
      <c r="G357" s="4"/>
    </row>
    <row r="358" spans="1:7" ht="12.75">
      <c r="A358" s="2" t="s">
        <v>26</v>
      </c>
      <c r="B358" s="3">
        <f>SUM(B349:B355)</f>
        <v>1014</v>
      </c>
      <c r="C358" s="3">
        <f>SUM(C349:C355)</f>
        <v>935</v>
      </c>
      <c r="D358" s="3">
        <f>SUM(C358-B358)</f>
        <v>-79</v>
      </c>
      <c r="E358" s="5">
        <f>SUM(D358/B358)</f>
        <v>-0.07790927021696252</v>
      </c>
      <c r="G358" s="4">
        <f>SUM(G349:G355)</f>
        <v>1</v>
      </c>
    </row>
    <row r="359" spans="2:7" ht="12.75">
      <c r="B359" s="6"/>
      <c r="C359" s="6"/>
      <c r="D359" s="6"/>
      <c r="E359" s="5"/>
      <c r="G359" s="4"/>
    </row>
    <row r="360" spans="2:7" ht="12.75">
      <c r="B360" s="6"/>
      <c r="C360" s="6"/>
      <c r="D360" s="6"/>
      <c r="E360" s="5"/>
      <c r="G360" s="4"/>
    </row>
    <row r="361" spans="2:7" ht="12.75">
      <c r="B361" s="6"/>
      <c r="C361" s="6"/>
      <c r="D361" s="6"/>
      <c r="E361" s="5"/>
      <c r="G361" s="4"/>
    </row>
    <row r="362" spans="2:7" ht="12.75">
      <c r="B362" s="6"/>
      <c r="C362" s="6"/>
      <c r="D362" s="6"/>
      <c r="E362" s="5"/>
      <c r="G362" s="4"/>
    </row>
    <row r="363" spans="5:7" ht="12.75">
      <c r="E363" s="5"/>
      <c r="G363" s="4"/>
    </row>
    <row r="364" spans="5:7" ht="12.75">
      <c r="E364" s="5"/>
      <c r="G364" s="4"/>
    </row>
  </sheetData>
  <sheetProtection/>
  <conditionalFormatting sqref="D4:D16 D39:D49 D51:D60 D1:D2 D34:D37 D62:D73 D75:D85 D87:D99 D155:D182 D124:D149 D151:D153 D208:D226 D184:D206 D228:D291 D293:D320 D101:D109 D322:D346 D348:D65536 D18:D3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5" width="7.28125" style="3" customWidth="1"/>
    <col min="6" max="6" width="4.7109375" style="2" customWidth="1"/>
    <col min="7" max="7" width="7.00390625" style="1" bestFit="1" customWidth="1"/>
  </cols>
  <sheetData>
    <row r="1" ht="15.75">
      <c r="A1" s="28" t="s">
        <v>62</v>
      </c>
    </row>
    <row r="2" spans="1:20" ht="12.75">
      <c r="A2" s="3" t="s">
        <v>83</v>
      </c>
      <c r="B2" s="14">
        <v>40179</v>
      </c>
      <c r="C2" s="14">
        <v>40544</v>
      </c>
      <c r="G2" s="13" t="s">
        <v>82</v>
      </c>
      <c r="T2" t="s">
        <v>63</v>
      </c>
    </row>
    <row r="3" spans="1:7" ht="12.75">
      <c r="A3" s="27" t="s">
        <v>246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26"/>
    </row>
    <row r="5" spans="1:7" ht="12.75">
      <c r="A5" s="3" t="s">
        <v>287</v>
      </c>
      <c r="B5" s="3">
        <v>52</v>
      </c>
      <c r="C5" s="3">
        <v>43</v>
      </c>
      <c r="D5" s="3">
        <f aca="true" t="shared" si="0" ref="D5:D10">SUM(C5-B5)</f>
        <v>-9</v>
      </c>
      <c r="E5" s="5">
        <f aca="true" t="shared" si="1" ref="E5:E10">SUM(D5/B5)</f>
        <v>-0.17307692307692307</v>
      </c>
      <c r="G5" s="1">
        <f aca="true" t="shared" si="2" ref="G5:G10">SUM(C5/$C$12)</f>
        <v>0.024266365688487584</v>
      </c>
    </row>
    <row r="6" spans="1:7" ht="12.75">
      <c r="A6" s="3" t="s">
        <v>212</v>
      </c>
      <c r="B6" s="3">
        <v>175</v>
      </c>
      <c r="C6" s="3">
        <v>172</v>
      </c>
      <c r="D6" s="3">
        <f t="shared" si="0"/>
        <v>-3</v>
      </c>
      <c r="E6" s="5">
        <f t="shared" si="1"/>
        <v>-0.017142857142857144</v>
      </c>
      <c r="G6" s="1">
        <f t="shared" si="2"/>
        <v>0.09706546275395034</v>
      </c>
    </row>
    <row r="7" spans="1:7" ht="12.75">
      <c r="A7" s="3" t="s">
        <v>288</v>
      </c>
      <c r="B7" s="3">
        <v>829</v>
      </c>
      <c r="C7" s="3">
        <v>829</v>
      </c>
      <c r="D7" s="3">
        <f t="shared" si="0"/>
        <v>0</v>
      </c>
      <c r="E7" s="5">
        <f t="shared" si="1"/>
        <v>0</v>
      </c>
      <c r="G7" s="1">
        <f t="shared" si="2"/>
        <v>0.46783295711060946</v>
      </c>
    </row>
    <row r="8" spans="1:7" ht="12.75">
      <c r="A8" s="3" t="s">
        <v>210</v>
      </c>
      <c r="B8" s="3">
        <v>149</v>
      </c>
      <c r="C8" s="3">
        <v>97</v>
      </c>
      <c r="D8" s="3">
        <f t="shared" si="0"/>
        <v>-52</v>
      </c>
      <c r="E8" s="5">
        <f t="shared" si="1"/>
        <v>-0.348993288590604</v>
      </c>
      <c r="G8" s="1">
        <f t="shared" si="2"/>
        <v>0.05474040632054176</v>
      </c>
    </row>
    <row r="9" spans="1:7" ht="12.75">
      <c r="A9" s="3" t="s">
        <v>213</v>
      </c>
      <c r="B9" s="3">
        <v>281</v>
      </c>
      <c r="C9" s="3">
        <v>266</v>
      </c>
      <c r="D9" s="3">
        <f t="shared" si="0"/>
        <v>-15</v>
      </c>
      <c r="E9" s="5">
        <f t="shared" si="1"/>
        <v>-0.05338078291814947</v>
      </c>
      <c r="G9" s="1">
        <f t="shared" si="2"/>
        <v>0.15011286681715574</v>
      </c>
    </row>
    <row r="10" spans="1:7" ht="12.75">
      <c r="A10" s="3" t="s">
        <v>211</v>
      </c>
      <c r="B10" s="3">
        <v>431</v>
      </c>
      <c r="C10" s="3">
        <v>365</v>
      </c>
      <c r="D10" s="3">
        <f t="shared" si="0"/>
        <v>-66</v>
      </c>
      <c r="E10" s="5">
        <f t="shared" si="1"/>
        <v>-0.1531322505800464</v>
      </c>
      <c r="G10" s="1">
        <f t="shared" si="2"/>
        <v>0.20598194130925507</v>
      </c>
    </row>
    <row r="11" spans="1:5" ht="12.75">
      <c r="A11" s="40"/>
      <c r="E11" s="5"/>
    </row>
    <row r="12" spans="1:7" ht="12.75">
      <c r="A12" s="40" t="s">
        <v>26</v>
      </c>
      <c r="B12" s="3">
        <f>SUM(B5:B10)</f>
        <v>1917</v>
      </c>
      <c r="C12" s="3">
        <f>SUM(C5:C10)</f>
        <v>1772</v>
      </c>
      <c r="D12" s="3">
        <f>SUM(C12-B12)</f>
        <v>-145</v>
      </c>
      <c r="E12" s="5">
        <f>SUM(D12/B12)</f>
        <v>-0.07563901930099114</v>
      </c>
      <c r="G12" s="1">
        <f>SUM(G5:G10)</f>
        <v>1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11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9" spans="1:7" ht="12.75">
      <c r="A19" s="3" t="s">
        <v>206</v>
      </c>
      <c r="B19" s="3">
        <v>193</v>
      </c>
      <c r="C19" s="3">
        <v>137</v>
      </c>
      <c r="D19" s="3">
        <f aca="true" t="shared" si="3" ref="D19:D30">SUM(C19-B19)</f>
        <v>-56</v>
      </c>
      <c r="E19" s="5">
        <f aca="true" t="shared" si="4" ref="E19:E30">SUM(D19/B19)</f>
        <v>-0.29015544041450775</v>
      </c>
      <c r="G19" s="17">
        <f aca="true" t="shared" si="5" ref="G19:G30">SUM(C19/$C$32)</f>
        <v>0.077313769751693</v>
      </c>
    </row>
    <row r="20" spans="1:7" ht="12.75">
      <c r="A20" s="3" t="s">
        <v>205</v>
      </c>
      <c r="B20" s="3">
        <v>101</v>
      </c>
      <c r="C20" s="3">
        <v>158</v>
      </c>
      <c r="D20" s="3">
        <f t="shared" si="3"/>
        <v>57</v>
      </c>
      <c r="E20" s="5">
        <f t="shared" si="4"/>
        <v>0.5643564356435643</v>
      </c>
      <c r="G20" s="17">
        <f t="shared" si="5"/>
        <v>0.08916478555304741</v>
      </c>
    </row>
    <row r="21" spans="1:7" ht="12.75">
      <c r="A21" s="3" t="s">
        <v>204</v>
      </c>
      <c r="B21" s="3">
        <v>139</v>
      </c>
      <c r="C21" s="3">
        <v>172</v>
      </c>
      <c r="D21" s="3">
        <f t="shared" si="3"/>
        <v>33</v>
      </c>
      <c r="E21" s="5">
        <f t="shared" si="4"/>
        <v>0.23741007194244604</v>
      </c>
      <c r="G21" s="17">
        <f t="shared" si="5"/>
        <v>0.09706546275395034</v>
      </c>
    </row>
    <row r="22" spans="1:7" ht="12.75">
      <c r="A22" s="3" t="s">
        <v>203</v>
      </c>
      <c r="B22" s="3">
        <v>134</v>
      </c>
      <c r="C22" s="3">
        <v>164</v>
      </c>
      <c r="D22" s="3">
        <f t="shared" si="3"/>
        <v>30</v>
      </c>
      <c r="E22" s="5">
        <f t="shared" si="4"/>
        <v>0.22388059701492538</v>
      </c>
      <c r="G22" s="17">
        <f t="shared" si="5"/>
        <v>0.09255079006772009</v>
      </c>
    </row>
    <row r="23" spans="1:7" ht="12.75">
      <c r="A23" s="3" t="s">
        <v>202</v>
      </c>
      <c r="B23" s="3">
        <v>146</v>
      </c>
      <c r="C23" s="3">
        <v>170</v>
      </c>
      <c r="D23" s="3">
        <f t="shared" si="3"/>
        <v>24</v>
      </c>
      <c r="E23" s="5">
        <f t="shared" si="4"/>
        <v>0.1643835616438356</v>
      </c>
      <c r="G23" s="17">
        <f t="shared" si="5"/>
        <v>0.09593679458239278</v>
      </c>
    </row>
    <row r="24" spans="1:7" ht="12.75">
      <c r="A24" s="3" t="s">
        <v>201</v>
      </c>
      <c r="B24" s="3">
        <v>173</v>
      </c>
      <c r="C24" s="3">
        <v>177</v>
      </c>
      <c r="D24" s="3">
        <f t="shared" si="3"/>
        <v>4</v>
      </c>
      <c r="E24" s="5">
        <f t="shared" si="4"/>
        <v>0.023121387283236993</v>
      </c>
      <c r="G24" s="17">
        <f t="shared" si="5"/>
        <v>0.09988713318284424</v>
      </c>
    </row>
    <row r="25" spans="1:7" ht="12.75">
      <c r="A25" s="3" t="s">
        <v>200</v>
      </c>
      <c r="B25" s="3">
        <v>185</v>
      </c>
      <c r="C25" s="3">
        <v>148</v>
      </c>
      <c r="D25" s="3">
        <f t="shared" si="3"/>
        <v>-37</v>
      </c>
      <c r="E25" s="5">
        <f t="shared" si="4"/>
        <v>-0.2</v>
      </c>
      <c r="G25" s="17">
        <f t="shared" si="5"/>
        <v>0.0835214446952596</v>
      </c>
    </row>
    <row r="26" spans="1:7" ht="12.75">
      <c r="A26" s="3" t="s">
        <v>199</v>
      </c>
      <c r="B26" s="3">
        <v>198</v>
      </c>
      <c r="C26" s="3">
        <v>179</v>
      </c>
      <c r="D26" s="3">
        <f t="shared" si="3"/>
        <v>-19</v>
      </c>
      <c r="E26" s="5">
        <f t="shared" si="4"/>
        <v>-0.09595959595959595</v>
      </c>
      <c r="G26" s="17">
        <f t="shared" si="5"/>
        <v>0.1010158013544018</v>
      </c>
    </row>
    <row r="27" spans="1:7" ht="12.75">
      <c r="A27" s="3" t="s">
        <v>198</v>
      </c>
      <c r="B27" s="3">
        <v>146</v>
      </c>
      <c r="C27" s="3">
        <v>183</v>
      </c>
      <c r="D27" s="3">
        <f t="shared" si="3"/>
        <v>37</v>
      </c>
      <c r="E27" s="5">
        <f t="shared" si="4"/>
        <v>0.2534246575342466</v>
      </c>
      <c r="G27" s="17">
        <f t="shared" si="5"/>
        <v>0.10327313769751693</v>
      </c>
    </row>
    <row r="28" spans="1:7" ht="12.75">
      <c r="A28" s="3" t="s">
        <v>197</v>
      </c>
      <c r="B28" s="3">
        <v>171</v>
      </c>
      <c r="C28" s="3">
        <v>69</v>
      </c>
      <c r="D28" s="3">
        <f t="shared" si="3"/>
        <v>-102</v>
      </c>
      <c r="E28" s="5">
        <f t="shared" si="4"/>
        <v>-0.5964912280701754</v>
      </c>
      <c r="G28" s="17">
        <f t="shared" si="5"/>
        <v>0.03893905191873589</v>
      </c>
    </row>
    <row r="29" spans="1:7" ht="12.75">
      <c r="A29" s="3" t="s">
        <v>196</v>
      </c>
      <c r="B29" s="3">
        <v>154</v>
      </c>
      <c r="C29" s="3">
        <v>122</v>
      </c>
      <c r="D29" s="3">
        <f t="shared" si="3"/>
        <v>-32</v>
      </c>
      <c r="E29" s="5">
        <f t="shared" si="4"/>
        <v>-0.2077922077922078</v>
      </c>
      <c r="G29" s="17">
        <f t="shared" si="5"/>
        <v>0.06884875846501129</v>
      </c>
    </row>
    <row r="30" spans="1:7" ht="12.75">
      <c r="A30" s="3" t="s">
        <v>195</v>
      </c>
      <c r="B30" s="3">
        <v>177</v>
      </c>
      <c r="C30" s="3">
        <v>93</v>
      </c>
      <c r="D30" s="3">
        <f t="shared" si="3"/>
        <v>-84</v>
      </c>
      <c r="E30" s="5">
        <f t="shared" si="4"/>
        <v>-0.4745762711864407</v>
      </c>
      <c r="G30" s="17">
        <f t="shared" si="5"/>
        <v>0.05248306997742664</v>
      </c>
    </row>
    <row r="31" spans="1:7" ht="12.75">
      <c r="A31" s="3"/>
      <c r="E31" s="5"/>
      <c r="G31" s="17"/>
    </row>
    <row r="32" spans="1:7" ht="12.75">
      <c r="A32" s="3" t="s">
        <v>26</v>
      </c>
      <c r="B32" s="3">
        <f>SUM(B19:B30)</f>
        <v>1917</v>
      </c>
      <c r="C32" s="3">
        <f>SUM(C19:C30)</f>
        <v>1772</v>
      </c>
      <c r="D32" s="3">
        <f>SUM(C32-B32)</f>
        <v>-145</v>
      </c>
      <c r="E32" s="5">
        <f>SUM(D32/B32)</f>
        <v>-0.07563901930099114</v>
      </c>
      <c r="G32" s="17">
        <f>SUM(G19:G30)</f>
        <v>1</v>
      </c>
    </row>
    <row r="33" ht="12.75">
      <c r="E33" s="5"/>
    </row>
    <row r="34" ht="12.75">
      <c r="A34" s="16" t="s">
        <v>194</v>
      </c>
    </row>
    <row r="35" spans="1:7" ht="12.75">
      <c r="A35" s="2" t="s">
        <v>193</v>
      </c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2</v>
      </c>
      <c r="C40" s="3">
        <v>3</v>
      </c>
      <c r="D40" s="3">
        <f>SUM(C40-B40)</f>
        <v>1</v>
      </c>
      <c r="E40" s="5">
        <f>SUM(D40/B40)</f>
        <v>0.5</v>
      </c>
      <c r="G40" s="17">
        <f>SUM(C40/$C$45)</f>
        <v>0.05555555555555555</v>
      </c>
    </row>
    <row r="41" spans="1:7" ht="12.75">
      <c r="A41" s="2" t="s">
        <v>191</v>
      </c>
      <c r="B41" s="3">
        <v>0</v>
      </c>
      <c r="C41" s="3">
        <v>2</v>
      </c>
      <c r="D41" s="3">
        <f>SUM(C41-B41)</f>
        <v>2</v>
      </c>
      <c r="E41" s="5" t="e">
        <f>SUM(D41/B41)</f>
        <v>#DIV/0!</v>
      </c>
      <c r="G41" s="17">
        <f>SUM(C41/$C$45)</f>
        <v>0.037037037037037035</v>
      </c>
    </row>
    <row r="42" spans="1:7" ht="12.75">
      <c r="A42" s="2" t="s">
        <v>190</v>
      </c>
      <c r="B42" s="3">
        <v>13</v>
      </c>
      <c r="C42" s="3">
        <v>42</v>
      </c>
      <c r="D42" s="3">
        <f>SUM(C42-B42)</f>
        <v>29</v>
      </c>
      <c r="E42" s="5">
        <f>SUM(D42/B42)</f>
        <v>2.230769230769231</v>
      </c>
      <c r="G42" s="17">
        <f>SUM(C42/$C$45)</f>
        <v>0.7777777777777778</v>
      </c>
    </row>
    <row r="43" spans="1:7" ht="12.75">
      <c r="A43" s="2" t="s">
        <v>189</v>
      </c>
      <c r="B43" s="3">
        <v>16</v>
      </c>
      <c r="C43" s="3">
        <v>7</v>
      </c>
      <c r="D43" s="3">
        <f>SUM(C43-B43)</f>
        <v>-9</v>
      </c>
      <c r="E43" s="5">
        <f>SUM(D43/B43)</f>
        <v>-0.5625</v>
      </c>
      <c r="G43" s="17">
        <f>SUM(C43/$C$45)</f>
        <v>0.12962962962962962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31</v>
      </c>
      <c r="C45" s="3">
        <f>SUM(C40:C43)</f>
        <v>54</v>
      </c>
      <c r="D45" s="3">
        <f>SUM(C45-B45)</f>
        <v>23</v>
      </c>
      <c r="E45" s="5">
        <f>SUM(D45/B45)</f>
        <v>0.7419354838709677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8" ht="12.75">
      <c r="A48" s="2" t="s">
        <v>187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21</v>
      </c>
      <c r="C52" s="3">
        <v>10</v>
      </c>
      <c r="D52" s="3">
        <f>SUM(C52-B52)</f>
        <v>-11</v>
      </c>
      <c r="E52" s="5">
        <f>SUM(D52/B52)</f>
        <v>-0.5238095238095238</v>
      </c>
      <c r="G52" s="17">
        <f>SUM(C52/$C$55)</f>
        <v>0.7142857142857143</v>
      </c>
    </row>
    <row r="53" spans="1:7" ht="12.75">
      <c r="A53" s="2" t="s">
        <v>185</v>
      </c>
      <c r="B53" s="3">
        <v>2</v>
      </c>
      <c r="C53" s="3">
        <v>4</v>
      </c>
      <c r="D53" s="3">
        <f>SUM(C53-B53)</f>
        <v>2</v>
      </c>
      <c r="E53" s="5">
        <f>SUM(D53/B53)</f>
        <v>1</v>
      </c>
      <c r="G53" s="17">
        <f>SUM(C53/$C$55)</f>
        <v>0.2857142857142857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23</v>
      </c>
      <c r="C55" s="3">
        <f>SUM(C52:C53)</f>
        <v>14</v>
      </c>
      <c r="D55" s="3">
        <f>SUM(C55-B55)</f>
        <v>-9</v>
      </c>
      <c r="E55" s="5">
        <f>SUM(D55/B55)</f>
        <v>-0.391304347826087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spans="1:2" ht="12.75">
      <c r="A59" s="2" t="s">
        <v>183</v>
      </c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8</v>
      </c>
      <c r="C63" s="3">
        <v>2</v>
      </c>
      <c r="D63" s="3">
        <f>SUM(C63-B63)</f>
        <v>-6</v>
      </c>
      <c r="E63" s="5">
        <f>SUM(D63/B63)</f>
        <v>-0.75</v>
      </c>
      <c r="G63" s="17">
        <f>SUM(C63/$C$68)</f>
        <v>0.015625</v>
      </c>
    </row>
    <row r="64" spans="1:7" ht="12.75">
      <c r="A64" s="2" t="s">
        <v>231</v>
      </c>
      <c r="B64" s="3">
        <v>18</v>
      </c>
      <c r="C64" s="3">
        <v>15</v>
      </c>
      <c r="D64" s="3">
        <f>SUM(C64-B64)</f>
        <v>-3</v>
      </c>
      <c r="E64" s="5">
        <f>SUM(D64/B64)</f>
        <v>-0.16666666666666666</v>
      </c>
      <c r="G64" s="17">
        <f>SUM(C64/$C$68)</f>
        <v>0.1171875</v>
      </c>
    </row>
    <row r="65" spans="1:7" ht="12.75">
      <c r="A65" s="2" t="s">
        <v>182</v>
      </c>
      <c r="B65" s="3">
        <v>108</v>
      </c>
      <c r="C65" s="3">
        <v>79</v>
      </c>
      <c r="D65" s="3">
        <f>SUM(C65-B65)</f>
        <v>-29</v>
      </c>
      <c r="E65" s="5">
        <f>SUM(D65/B65)</f>
        <v>-0.26851851851851855</v>
      </c>
      <c r="G65" s="17">
        <f>SUM(C65/$C$68)</f>
        <v>0.6171875</v>
      </c>
    </row>
    <row r="66" spans="1:7" ht="12.75">
      <c r="A66" s="2" t="s">
        <v>181</v>
      </c>
      <c r="B66" s="3">
        <v>51</v>
      </c>
      <c r="C66" s="3">
        <v>32</v>
      </c>
      <c r="D66" s="3">
        <f>SUM(C66-B66)</f>
        <v>-19</v>
      </c>
      <c r="E66" s="5">
        <f>SUM(D66/B66)</f>
        <v>-0.37254901960784315</v>
      </c>
      <c r="G66" s="17">
        <f>SUM(C66/$C$68)</f>
        <v>0.25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185</v>
      </c>
      <c r="C68" s="3">
        <f>SUM(C63:C66)</f>
        <v>128</v>
      </c>
      <c r="D68" s="3">
        <f>SUM(C68-B68)</f>
        <v>-57</v>
      </c>
      <c r="E68" s="5">
        <f>SUM(D68/B68)</f>
        <v>-0.3081081081081081</v>
      </c>
      <c r="G68" s="17">
        <f>SUM(G63:G66)</f>
        <v>1</v>
      </c>
    </row>
    <row r="70" ht="12.75">
      <c r="A70" s="16" t="s">
        <v>180</v>
      </c>
    </row>
    <row r="72" spans="1:2" ht="12.75">
      <c r="A72" s="2" t="s">
        <v>179</v>
      </c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4</v>
      </c>
      <c r="C76" s="3">
        <v>7</v>
      </c>
      <c r="D76" s="3">
        <f>SUM(C76-B76)</f>
        <v>3</v>
      </c>
      <c r="E76" s="5">
        <f>SUM(D76/B76)</f>
        <v>0.75</v>
      </c>
      <c r="G76" s="17">
        <f>SUM(C76/$C$80)</f>
        <v>0.11864406779661017</v>
      </c>
    </row>
    <row r="77" spans="1:7" ht="12.75">
      <c r="A77" s="2" t="s">
        <v>177</v>
      </c>
      <c r="B77" s="3">
        <v>16</v>
      </c>
      <c r="C77" s="3">
        <v>15</v>
      </c>
      <c r="D77" s="3">
        <f>SUM(C77-B77)</f>
        <v>-1</v>
      </c>
      <c r="E77" s="5">
        <f>SUM(D77/B77)</f>
        <v>-0.0625</v>
      </c>
      <c r="G77" s="17">
        <f>SUM(C77/$C$80)</f>
        <v>0.2542372881355932</v>
      </c>
    </row>
    <row r="78" spans="1:7" ht="12.75">
      <c r="A78" s="2" t="s">
        <v>176</v>
      </c>
      <c r="B78" s="3">
        <v>45</v>
      </c>
      <c r="C78" s="3">
        <v>37</v>
      </c>
      <c r="D78" s="3">
        <f>SUM(C78-B78)</f>
        <v>-8</v>
      </c>
      <c r="E78" s="5">
        <f>SUM(D78/B78)</f>
        <v>-0.17777777777777778</v>
      </c>
      <c r="G78" s="17">
        <f>SUM(C78/$C$80)</f>
        <v>0.6271186440677966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65</v>
      </c>
      <c r="C80" s="3">
        <f>SUM(C76:C78)</f>
        <v>59</v>
      </c>
      <c r="D80" s="3">
        <f>SUM(C80-B80)</f>
        <v>-6</v>
      </c>
      <c r="E80" s="5">
        <f>SUM(D80/B80)</f>
        <v>-0.09230769230769231</v>
      </c>
      <c r="G80" s="17">
        <f>SUM(G76:G78)</f>
        <v>1</v>
      </c>
    </row>
    <row r="82" ht="12.75">
      <c r="A82" s="16" t="s">
        <v>175</v>
      </c>
    </row>
    <row r="84" spans="1:2" ht="12.75">
      <c r="A84" s="2" t="s">
        <v>174</v>
      </c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51</v>
      </c>
      <c r="C88" s="3">
        <v>32</v>
      </c>
      <c r="D88" s="3">
        <f>SUM(C88-B88)</f>
        <v>-19</v>
      </c>
      <c r="E88" s="5">
        <f>SUM(D88/B88)</f>
        <v>-0.37254901960784315</v>
      </c>
      <c r="G88" s="17">
        <f>SUM(C88/$C$94)</f>
        <v>0.3368421052631579</v>
      </c>
    </row>
    <row r="89" spans="1:7" ht="12.75">
      <c r="A89" s="2" t="s">
        <v>172</v>
      </c>
      <c r="B89" s="3">
        <v>3</v>
      </c>
      <c r="C89" s="3">
        <v>6</v>
      </c>
      <c r="D89" s="3">
        <f>SUM(C89-B89)</f>
        <v>3</v>
      </c>
      <c r="E89" s="5">
        <f>SUM(D89/B89)</f>
        <v>1</v>
      </c>
      <c r="G89" s="17">
        <f>SUM(C89/$C$94)</f>
        <v>0.06315789473684211</v>
      </c>
    </row>
    <row r="90" spans="1:7" ht="12.75">
      <c r="A90" s="2" t="s">
        <v>171</v>
      </c>
      <c r="B90" s="3">
        <v>28</v>
      </c>
      <c r="C90" s="3">
        <v>41</v>
      </c>
      <c r="D90" s="3">
        <f>SUM(C90-B90)</f>
        <v>13</v>
      </c>
      <c r="E90" s="5">
        <f>SUM(D90/B90)</f>
        <v>0.4642857142857143</v>
      </c>
      <c r="G90" s="17">
        <f>SUM(C90/$C$94)</f>
        <v>0.43157894736842106</v>
      </c>
    </row>
    <row r="91" spans="1:7" ht="12.75">
      <c r="A91" s="2" t="s">
        <v>170</v>
      </c>
      <c r="B91" s="3">
        <v>6</v>
      </c>
      <c r="C91" s="3">
        <v>16</v>
      </c>
      <c r="D91" s="3">
        <f>SUM(C91-B91)</f>
        <v>10</v>
      </c>
      <c r="E91" s="5">
        <f>SUM(D91/B91)</f>
        <v>1.6666666666666667</v>
      </c>
      <c r="G91" s="17">
        <f>SUM(C91/$C$94)</f>
        <v>0.16842105263157894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88</v>
      </c>
      <c r="C94" s="3">
        <f>SUM(C88:C92)</f>
        <v>95</v>
      </c>
      <c r="D94" s="3">
        <f>SUM(C94-B94)</f>
        <v>7</v>
      </c>
      <c r="E94" s="5">
        <f>SUM(D94/B94)</f>
        <v>0.07954545454545454</v>
      </c>
      <c r="G94" s="17">
        <f>SUM(G88:G92)</f>
        <v>1</v>
      </c>
    </row>
    <row r="96" ht="12.75">
      <c r="A96" s="16" t="s">
        <v>168</v>
      </c>
    </row>
    <row r="98" spans="1:2" ht="12.75">
      <c r="A98" s="2" t="s">
        <v>167</v>
      </c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9</v>
      </c>
      <c r="C102" s="3">
        <v>8</v>
      </c>
      <c r="D102" s="3">
        <f>SUM(C102-B102)</f>
        <v>-1</v>
      </c>
      <c r="E102" s="5">
        <f>SUM(D102/B102)</f>
        <v>-0.1111111111111111</v>
      </c>
      <c r="G102" s="17">
        <f>SUM(C102/$C$105)</f>
        <v>0.05405405405405406</v>
      </c>
    </row>
    <row r="103" spans="1:7" ht="12.75">
      <c r="A103" s="2" t="s">
        <v>165</v>
      </c>
      <c r="B103" s="3">
        <v>146</v>
      </c>
      <c r="C103" s="3">
        <v>140</v>
      </c>
      <c r="D103" s="3">
        <f>SUM(C103-B103)</f>
        <v>-6</v>
      </c>
      <c r="E103" s="5">
        <f>SUM(D103/B103)</f>
        <v>-0.0410958904109589</v>
      </c>
      <c r="G103" s="17">
        <f>SUM(C103/$C$105)</f>
        <v>0.9459459459459459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155</v>
      </c>
      <c r="C105" s="3">
        <f>SUM(C102:C103)</f>
        <v>148</v>
      </c>
      <c r="D105" s="3">
        <f>SUM(C105-B105)</f>
        <v>-7</v>
      </c>
      <c r="E105" s="5">
        <f>SUM(D105/B105)</f>
        <v>-0.04516129032258064</v>
      </c>
      <c r="G105" s="17">
        <f>SUM(G102:G103)</f>
        <v>1</v>
      </c>
    </row>
    <row r="107" ht="12.75">
      <c r="A107" s="16" t="s">
        <v>233</v>
      </c>
    </row>
    <row r="109" spans="1:7" ht="12.75">
      <c r="A109" s="3" t="s">
        <v>83</v>
      </c>
      <c r="B109" s="14">
        <f>'Saltsjö-Boo'!$B$2</f>
        <v>40179</v>
      </c>
      <c r="C109" s="14">
        <f>'Saltsjö-Boo'!$C$2</f>
        <v>40544</v>
      </c>
      <c r="G109" s="13" t="s">
        <v>82</v>
      </c>
    </row>
    <row r="110" spans="1:7" ht="12.75">
      <c r="A110" s="11" t="s">
        <v>163</v>
      </c>
      <c r="B110" s="19">
        <f>'Saltsjö-Boo'!$B$3</f>
        <v>40543</v>
      </c>
      <c r="C110" s="19">
        <f>'Saltsjö-Boo'!$C$3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3</v>
      </c>
      <c r="C112" s="3">
        <v>6</v>
      </c>
      <c r="D112" s="3">
        <f>SUM(C112-B112)</f>
        <v>3</v>
      </c>
      <c r="E112" s="5">
        <f>SUM(D112/B112)</f>
        <v>1</v>
      </c>
      <c r="G112" s="17">
        <f>SUM(C112/$C$117)</f>
        <v>0.46153846153846156</v>
      </c>
    </row>
    <row r="113" spans="1:7" ht="12.75">
      <c r="A113" s="2" t="s">
        <v>234</v>
      </c>
      <c r="B113" s="3">
        <v>2</v>
      </c>
      <c r="C113" s="3">
        <v>0</v>
      </c>
      <c r="D113" s="3">
        <f>SUM(C113-B113)</f>
        <v>-2</v>
      </c>
      <c r="E113" s="5">
        <f>SUM(D113/B113)</f>
        <v>-1</v>
      </c>
      <c r="G113" s="17">
        <f>SUM(C113/$C$117)</f>
        <v>0</v>
      </c>
    </row>
    <row r="114" spans="1:7" ht="12.75">
      <c r="A114" s="2" t="s">
        <v>235</v>
      </c>
      <c r="B114" s="3">
        <v>6</v>
      </c>
      <c r="C114" s="3">
        <v>7</v>
      </c>
      <c r="D114" s="3">
        <f>SUM(C114-B114)</f>
        <v>1</v>
      </c>
      <c r="E114" s="5">
        <f>SUM(D114/B114)</f>
        <v>0.16666666666666666</v>
      </c>
      <c r="G114" s="17">
        <f>SUM(C114/$C$117)</f>
        <v>0.5384615384615384</v>
      </c>
    </row>
    <row r="115" spans="1:7" ht="12.75">
      <c r="A115" s="2" t="s">
        <v>236</v>
      </c>
      <c r="B115" s="3">
        <v>1</v>
      </c>
      <c r="C115" s="3">
        <v>0</v>
      </c>
      <c r="D115" s="3">
        <f>SUM(C115-B115)</f>
        <v>-1</v>
      </c>
      <c r="E115" s="5">
        <f>SUM(D115/B115)</f>
        <v>-1</v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12</v>
      </c>
      <c r="C117" s="3">
        <f>SUM(C112:C115)</f>
        <v>13</v>
      </c>
      <c r="D117" s="3">
        <f>SUM(C117-B117)</f>
        <v>1</v>
      </c>
      <c r="E117" s="5">
        <f>SUM(D117/B117)</f>
        <v>0.08333333333333333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3</v>
      </c>
      <c r="C124" s="2">
        <v>2</v>
      </c>
      <c r="D124" s="3">
        <f aca="true" t="shared" si="6" ref="D124:D147">SUM(C124-B124)</f>
        <v>-1</v>
      </c>
      <c r="E124" s="5">
        <f aca="true" t="shared" si="7" ref="E124:E147">SUM(D124/B124)</f>
        <v>-0.3333333333333333</v>
      </c>
      <c r="G124" s="17">
        <f aca="true" t="shared" si="8" ref="G124:G147">SUM(C124/$C$149)</f>
        <v>0.03389830508474576</v>
      </c>
    </row>
    <row r="125" spans="1:7" ht="12.75">
      <c r="A125" s="2" t="s">
        <v>91</v>
      </c>
      <c r="B125" s="3">
        <v>6</v>
      </c>
      <c r="C125" s="2">
        <v>8</v>
      </c>
      <c r="D125" s="3">
        <f t="shared" si="6"/>
        <v>2</v>
      </c>
      <c r="E125" s="5">
        <f t="shared" si="7"/>
        <v>0.3333333333333333</v>
      </c>
      <c r="G125" s="17">
        <f t="shared" si="8"/>
        <v>0.13559322033898305</v>
      </c>
    </row>
    <row r="126" spans="1:7" ht="12.75">
      <c r="A126" s="2" t="s">
        <v>136</v>
      </c>
      <c r="B126" s="3">
        <v>13</v>
      </c>
      <c r="C126" s="2">
        <v>16</v>
      </c>
      <c r="D126" s="3">
        <f t="shared" si="6"/>
        <v>3</v>
      </c>
      <c r="E126" s="5">
        <f t="shared" si="7"/>
        <v>0.23076923076923078</v>
      </c>
      <c r="G126" s="17">
        <f t="shared" si="8"/>
        <v>0.2711864406779661</v>
      </c>
    </row>
    <row r="127" spans="1:7" ht="12.75">
      <c r="A127" s="2" t="s">
        <v>162</v>
      </c>
      <c r="B127" s="3">
        <v>5</v>
      </c>
      <c r="C127" s="2">
        <v>5</v>
      </c>
      <c r="D127" s="3">
        <f t="shared" si="6"/>
        <v>0</v>
      </c>
      <c r="E127" s="5">
        <f t="shared" si="7"/>
        <v>0</v>
      </c>
      <c r="G127" s="17">
        <f t="shared" si="8"/>
        <v>0.0847457627118644</v>
      </c>
    </row>
    <row r="128" spans="1:7" ht="12.75">
      <c r="A128" s="2" t="s">
        <v>161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89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132</v>
      </c>
      <c r="B130" s="3">
        <v>3</v>
      </c>
      <c r="C130" s="2">
        <v>1</v>
      </c>
      <c r="D130" s="3">
        <f t="shared" si="6"/>
        <v>-2</v>
      </c>
      <c r="E130" s="5">
        <f t="shared" si="7"/>
        <v>-0.6666666666666666</v>
      </c>
      <c r="G130" s="17">
        <f t="shared" si="8"/>
        <v>0.01694915254237288</v>
      </c>
    </row>
    <row r="131" spans="1:7" ht="12.75">
      <c r="A131" s="2" t="s">
        <v>160</v>
      </c>
      <c r="B131" s="3">
        <v>1</v>
      </c>
      <c r="C131" s="2">
        <v>0</v>
      </c>
      <c r="D131" s="3">
        <f t="shared" si="6"/>
        <v>-1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159</v>
      </c>
      <c r="B132" s="3">
        <v>2</v>
      </c>
      <c r="C132" s="2">
        <v>0</v>
      </c>
      <c r="D132" s="3">
        <f t="shared" si="6"/>
        <v>-2</v>
      </c>
      <c r="E132" s="5">
        <f t="shared" si="7"/>
        <v>-1</v>
      </c>
      <c r="G132" s="17">
        <f t="shared" si="8"/>
        <v>0</v>
      </c>
    </row>
    <row r="133" spans="1:7" ht="12.75">
      <c r="A133" s="2" t="s">
        <v>46</v>
      </c>
      <c r="B133" s="3">
        <v>0</v>
      </c>
      <c r="C133" s="2">
        <v>0</v>
      </c>
      <c r="D133" s="3">
        <f t="shared" si="6"/>
        <v>0</v>
      </c>
      <c r="E133" s="5" t="e">
        <f t="shared" si="7"/>
        <v>#DIV/0!</v>
      </c>
      <c r="G133" s="17">
        <f t="shared" si="8"/>
        <v>0</v>
      </c>
    </row>
    <row r="134" spans="1:7" ht="12.75">
      <c r="A134" s="2" t="s">
        <v>158</v>
      </c>
      <c r="B134" s="3">
        <v>0</v>
      </c>
      <c r="C134" s="3">
        <v>4</v>
      </c>
      <c r="D134" s="3">
        <f t="shared" si="6"/>
        <v>4</v>
      </c>
      <c r="E134" s="5" t="e">
        <f t="shared" si="7"/>
        <v>#DIV/0!</v>
      </c>
      <c r="G134" s="17">
        <f t="shared" si="8"/>
        <v>0.06779661016949153</v>
      </c>
    </row>
    <row r="135" spans="1:7" ht="12.75">
      <c r="A135" s="2" t="s">
        <v>45</v>
      </c>
      <c r="B135" s="3">
        <v>1</v>
      </c>
      <c r="C135" s="3">
        <v>1</v>
      </c>
      <c r="D135" s="3">
        <f t="shared" si="6"/>
        <v>0</v>
      </c>
      <c r="E135" s="5">
        <f t="shared" si="7"/>
        <v>0</v>
      </c>
      <c r="G135" s="17">
        <f t="shared" si="8"/>
        <v>0.01694915254237288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0</v>
      </c>
      <c r="C137" s="3">
        <v>0</v>
      </c>
      <c r="D137" s="3">
        <f t="shared" si="6"/>
        <v>0</v>
      </c>
      <c r="E137" s="5" t="e">
        <f t="shared" si="7"/>
        <v>#DIV/0!</v>
      </c>
      <c r="G137" s="17">
        <f t="shared" si="8"/>
        <v>0</v>
      </c>
    </row>
    <row r="138" spans="1:7" ht="12.75">
      <c r="A138" s="2" t="s">
        <v>128</v>
      </c>
      <c r="B138" s="3">
        <v>4</v>
      </c>
      <c r="C138" s="3">
        <v>19</v>
      </c>
      <c r="D138" s="3">
        <f t="shared" si="6"/>
        <v>15</v>
      </c>
      <c r="E138" s="5">
        <f t="shared" si="7"/>
        <v>3.75</v>
      </c>
      <c r="G138" s="17">
        <f t="shared" si="8"/>
        <v>0.3220338983050847</v>
      </c>
    </row>
    <row r="139" spans="1:7" ht="12.75">
      <c r="A139" s="2" t="s">
        <v>41</v>
      </c>
      <c r="B139" s="3">
        <v>2</v>
      </c>
      <c r="C139" s="3">
        <v>3</v>
      </c>
      <c r="D139" s="3">
        <f t="shared" si="6"/>
        <v>1</v>
      </c>
      <c r="E139" s="5">
        <f t="shared" si="7"/>
        <v>0.5</v>
      </c>
      <c r="G139" s="17">
        <f t="shared" si="8"/>
        <v>0.05084745762711865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29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41</v>
      </c>
      <c r="C149" s="18">
        <f>SUM(C124:C147)</f>
        <v>59</v>
      </c>
      <c r="D149" s="18">
        <f>SUM(C149-B149)</f>
        <v>18</v>
      </c>
      <c r="E149" s="5">
        <f>SUM(D149/B149)</f>
        <v>0.43902439024390244</v>
      </c>
      <c r="G149" s="17">
        <f>SUM(G124:G147)</f>
        <v>0.9999999999999999</v>
      </c>
    </row>
    <row r="151" ht="12.75">
      <c r="A151" s="16" t="s">
        <v>157</v>
      </c>
    </row>
    <row r="152" ht="12.75">
      <c r="A152" s="15"/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2</v>
      </c>
      <c r="C156" s="6">
        <v>1</v>
      </c>
      <c r="D156" s="6">
        <f aca="true" t="shared" si="9" ref="D156:D176">SUM(C156-B156)</f>
        <v>-1</v>
      </c>
      <c r="E156" s="9">
        <f>SUM(D156/B156)</f>
        <v>-0.5</v>
      </c>
      <c r="F156" s="8"/>
      <c r="G156" s="4">
        <f aca="true" t="shared" si="10" ref="G156:G176">SUM(C156/$C$178)</f>
        <v>0.09090909090909091</v>
      </c>
    </row>
    <row r="157" spans="1:7" ht="12.75">
      <c r="A157" s="8" t="s">
        <v>155</v>
      </c>
      <c r="B157" s="7">
        <v>0</v>
      </c>
      <c r="C157" s="6">
        <v>0</v>
      </c>
      <c r="D157" s="6">
        <f t="shared" si="9"/>
        <v>0</v>
      </c>
      <c r="E157" s="9" t="e">
        <f aca="true" t="shared" si="11" ref="E157:E176">SUM(D157/B157)</f>
        <v>#DIV/0!</v>
      </c>
      <c r="F157" s="8"/>
      <c r="G157" s="4">
        <f t="shared" si="10"/>
        <v>0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>SUM(C159-B159)</f>
        <v>0</v>
      </c>
      <c r="E159" s="9" t="e">
        <f t="shared" si="11"/>
        <v>#DIV/0!</v>
      </c>
      <c r="G159" s="17">
        <f>SUM(C159/$C$178)</f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151</v>
      </c>
      <c r="B162" s="6">
        <v>1</v>
      </c>
      <c r="C162" s="6">
        <v>0</v>
      </c>
      <c r="D162" s="3">
        <f t="shared" si="9"/>
        <v>-1</v>
      </c>
      <c r="E162" s="9">
        <f t="shared" si="11"/>
        <v>-1</v>
      </c>
      <c r="G162" s="17">
        <f t="shared" si="10"/>
        <v>0</v>
      </c>
    </row>
    <row r="163" spans="1:7" ht="12.75">
      <c r="A163" s="2" t="s">
        <v>150</v>
      </c>
      <c r="B163" s="6">
        <v>0</v>
      </c>
      <c r="C163" s="6">
        <v>0</v>
      </c>
      <c r="D163" s="3">
        <f t="shared" si="9"/>
        <v>0</v>
      </c>
      <c r="E163" s="9" t="e">
        <f t="shared" si="11"/>
        <v>#DIV/0!</v>
      </c>
      <c r="G163" s="17">
        <f t="shared" si="10"/>
        <v>0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>SUM(C165-B165)</f>
        <v>0</v>
      </c>
      <c r="E165" s="9" t="e">
        <f t="shared" si="11"/>
        <v>#DIV/0!</v>
      </c>
      <c r="G165" s="17">
        <f>SUM(C165/$C$178)</f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10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5" t="e">
        <f>IF(ISBLANK(B169),"",D169/B169)</f>
        <v>#DIV/0!</v>
      </c>
      <c r="G169" s="17">
        <f t="shared" si="10"/>
        <v>0</v>
      </c>
      <c r="J169" s="32"/>
    </row>
    <row r="170" spans="1:7" ht="12.75">
      <c r="A170" s="2" t="s">
        <v>144</v>
      </c>
      <c r="B170" s="3">
        <v>1</v>
      </c>
      <c r="C170" s="3">
        <v>4</v>
      </c>
      <c r="D170" s="3">
        <f t="shared" si="9"/>
        <v>3</v>
      </c>
      <c r="E170" s="9">
        <f t="shared" si="11"/>
        <v>3</v>
      </c>
      <c r="G170" s="17">
        <f t="shared" si="10"/>
        <v>0.36363636363636365</v>
      </c>
    </row>
    <row r="171" spans="1:10" s="2" customFormat="1" ht="12">
      <c r="A171" s="2" t="s">
        <v>245</v>
      </c>
      <c r="B171" s="3">
        <v>0</v>
      </c>
      <c r="C171" s="3">
        <v>0</v>
      </c>
      <c r="D171" s="3">
        <f t="shared" si="9"/>
        <v>0</v>
      </c>
      <c r="E171" s="5" t="e">
        <f>IF(ISBLANK(B171),"",D171/B171)</f>
        <v>#DIV/0!</v>
      </c>
      <c r="G171" s="17">
        <f t="shared" si="10"/>
        <v>0</v>
      </c>
      <c r="J171" s="3"/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142</v>
      </c>
      <c r="B173" s="3">
        <v>4</v>
      </c>
      <c r="C173" s="3">
        <v>4</v>
      </c>
      <c r="D173" s="3">
        <f t="shared" si="9"/>
        <v>0</v>
      </c>
      <c r="E173" s="9">
        <f t="shared" si="11"/>
        <v>0</v>
      </c>
      <c r="G173" s="17">
        <f t="shared" si="10"/>
        <v>0.36363636363636365</v>
      </c>
    </row>
    <row r="174" spans="1:7" ht="12.75">
      <c r="A174" s="2" t="s">
        <v>141</v>
      </c>
      <c r="B174" s="3">
        <v>0</v>
      </c>
      <c r="C174" s="3">
        <v>2</v>
      </c>
      <c r="D174" s="3">
        <f t="shared" si="9"/>
        <v>2</v>
      </c>
      <c r="E174" s="9" t="e">
        <f t="shared" si="11"/>
        <v>#DIV/0!</v>
      </c>
      <c r="G174" s="17">
        <f t="shared" si="10"/>
        <v>0.18181818181818182</v>
      </c>
    </row>
    <row r="175" spans="1:7" ht="12.75">
      <c r="A175" s="2" t="s">
        <v>140</v>
      </c>
      <c r="B175" s="3">
        <v>0</v>
      </c>
      <c r="C175" s="3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8</v>
      </c>
      <c r="C178" s="3">
        <f>SUM(C156:C176)</f>
        <v>11</v>
      </c>
      <c r="D178" s="3">
        <f>SUM(C178-B178)</f>
        <v>3</v>
      </c>
      <c r="E178" s="5">
        <f>SUM(D178/B178)</f>
        <v>0.375</v>
      </c>
      <c r="G178" s="17">
        <f>SUM(G156:H176)</f>
        <v>1</v>
      </c>
    </row>
    <row r="180" ht="12.75">
      <c r="A180" s="16" t="s">
        <v>138</v>
      </c>
    </row>
    <row r="181" ht="12.75">
      <c r="A181" s="15"/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3</v>
      </c>
      <c r="C185" s="6">
        <v>2</v>
      </c>
      <c r="D185" s="6">
        <f aca="true" t="shared" si="12" ref="D185:D200">SUM(C185-B185)</f>
        <v>-1</v>
      </c>
      <c r="E185" s="9">
        <f>SUM(D185/B185)</f>
        <v>-0.3333333333333333</v>
      </c>
      <c r="F185" s="8"/>
      <c r="G185" s="4">
        <f aca="true" t="shared" si="13" ref="G185:G200">SUM(C185/$C$202)</f>
        <v>0.04081632653061224</v>
      </c>
    </row>
    <row r="186" spans="1:7" ht="12.75">
      <c r="A186" s="2" t="s">
        <v>136</v>
      </c>
      <c r="B186" s="7">
        <v>13</v>
      </c>
      <c r="C186" s="6">
        <v>16</v>
      </c>
      <c r="D186" s="6">
        <f t="shared" si="12"/>
        <v>3</v>
      </c>
      <c r="E186" s="9">
        <f aca="true" t="shared" si="14" ref="E186:E200">SUM(D186/B186)</f>
        <v>0.23076923076923078</v>
      </c>
      <c r="F186" s="8"/>
      <c r="G186" s="4">
        <f t="shared" si="13"/>
        <v>0.32653061224489793</v>
      </c>
    </row>
    <row r="187" spans="1:7" ht="12.75">
      <c r="A187" s="2" t="s">
        <v>135</v>
      </c>
      <c r="B187" s="7">
        <v>3</v>
      </c>
      <c r="C187" s="6">
        <v>2</v>
      </c>
      <c r="D187" s="3">
        <f t="shared" si="12"/>
        <v>-1</v>
      </c>
      <c r="E187" s="9">
        <f t="shared" si="14"/>
        <v>-0.3333333333333333</v>
      </c>
      <c r="G187" s="4">
        <f t="shared" si="13"/>
        <v>0.04081632653061224</v>
      </c>
    </row>
    <row r="188" spans="1:7" ht="12.75">
      <c r="A188" s="2" t="s">
        <v>134</v>
      </c>
      <c r="B188" s="6">
        <v>7</v>
      </c>
      <c r="C188" s="6">
        <v>4</v>
      </c>
      <c r="D188" s="3">
        <f t="shared" si="12"/>
        <v>-3</v>
      </c>
      <c r="E188" s="9">
        <f t="shared" si="14"/>
        <v>-0.42857142857142855</v>
      </c>
      <c r="G188" s="4">
        <f t="shared" si="13"/>
        <v>0.08163265306122448</v>
      </c>
    </row>
    <row r="189" spans="1:7" ht="12.75">
      <c r="A189" s="2" t="s">
        <v>133</v>
      </c>
      <c r="B189" s="6">
        <v>1</v>
      </c>
      <c r="C189" s="6">
        <v>0</v>
      </c>
      <c r="D189" s="3">
        <f t="shared" si="12"/>
        <v>-1</v>
      </c>
      <c r="E189" s="9">
        <f t="shared" si="14"/>
        <v>-1</v>
      </c>
      <c r="G189" s="4">
        <f t="shared" si="13"/>
        <v>0</v>
      </c>
    </row>
    <row r="190" spans="1:7" ht="12.75">
      <c r="A190" s="2" t="s">
        <v>132</v>
      </c>
      <c r="B190" s="6">
        <v>3</v>
      </c>
      <c r="C190" s="6">
        <v>1</v>
      </c>
      <c r="D190" s="3">
        <f t="shared" si="12"/>
        <v>-2</v>
      </c>
      <c r="E190" s="9">
        <f t="shared" si="14"/>
        <v>-0.6666666666666666</v>
      </c>
      <c r="G190" s="4">
        <f t="shared" si="13"/>
        <v>0.02040816326530612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130</v>
      </c>
      <c r="B192" s="6">
        <v>1</v>
      </c>
      <c r="C192" s="6">
        <v>0</v>
      </c>
      <c r="D192" s="3">
        <f t="shared" si="12"/>
        <v>-1</v>
      </c>
      <c r="E192" s="9">
        <f t="shared" si="14"/>
        <v>-1</v>
      </c>
      <c r="G192" s="4">
        <f t="shared" si="13"/>
        <v>0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4"/>
        <v>#DIV/0!</v>
      </c>
      <c r="G193" s="4">
        <f t="shared" si="13"/>
        <v>0</v>
      </c>
    </row>
    <row r="194" spans="1:7" ht="12.75">
      <c r="A194" s="2" t="s">
        <v>128</v>
      </c>
      <c r="B194" s="3">
        <v>4</v>
      </c>
      <c r="C194" s="3">
        <v>19</v>
      </c>
      <c r="D194" s="3">
        <f t="shared" si="12"/>
        <v>15</v>
      </c>
      <c r="E194" s="9">
        <f t="shared" si="14"/>
        <v>3.75</v>
      </c>
      <c r="G194" s="4">
        <f t="shared" si="13"/>
        <v>0.3877551020408163</v>
      </c>
    </row>
    <row r="195" spans="1:7" ht="12.75">
      <c r="A195" s="2" t="s">
        <v>127</v>
      </c>
      <c r="B195" s="3">
        <v>0</v>
      </c>
      <c r="C195" s="3">
        <v>0</v>
      </c>
      <c r="D195" s="3">
        <f t="shared" si="12"/>
        <v>0</v>
      </c>
      <c r="E195" s="9" t="e">
        <f t="shared" si="14"/>
        <v>#DIV/0!</v>
      </c>
      <c r="G195" s="4">
        <f t="shared" si="13"/>
        <v>0</v>
      </c>
    </row>
    <row r="196" spans="1:7" ht="12.75">
      <c r="A196" s="2" t="s">
        <v>126</v>
      </c>
      <c r="B196" s="3">
        <v>2</v>
      </c>
      <c r="C196" s="3">
        <v>5</v>
      </c>
      <c r="D196" s="3">
        <f t="shared" si="12"/>
        <v>3</v>
      </c>
      <c r="E196" s="9">
        <f t="shared" si="14"/>
        <v>1.5</v>
      </c>
      <c r="G196" s="4">
        <f t="shared" si="13"/>
        <v>0.10204081632653061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124</v>
      </c>
      <c r="B198" s="3">
        <v>0</v>
      </c>
      <c r="C198" s="3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37</v>
      </c>
      <c r="C202" s="3">
        <f>SUM(C185:C200)</f>
        <v>49</v>
      </c>
      <c r="D202" s="3">
        <f>SUM(C202-B202)</f>
        <v>12</v>
      </c>
      <c r="E202" s="5">
        <f>SUM(D202/B202)</f>
        <v>0.32432432432432434</v>
      </c>
      <c r="G202" s="4">
        <f>SUM(C202/$C$202)</f>
        <v>1</v>
      </c>
    </row>
    <row r="204" ht="12.75">
      <c r="A204" s="16" t="s">
        <v>94</v>
      </c>
    </row>
    <row r="205" ht="12.75">
      <c r="A205" s="15"/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6</v>
      </c>
      <c r="C209" s="6">
        <v>8</v>
      </c>
      <c r="D209" s="6">
        <f>SUM(C209-B209)</f>
        <v>2</v>
      </c>
      <c r="E209" s="9">
        <f>SUM(D209/B209)</f>
        <v>0.3333333333333333</v>
      </c>
      <c r="F209" s="8"/>
      <c r="G209" s="4">
        <f aca="true" t="shared" si="15" ref="G209:G220">SUM(C209/$C$222)</f>
        <v>0.24242424242424243</v>
      </c>
    </row>
    <row r="210" spans="1:7" ht="12.75">
      <c r="A210" s="2" t="s">
        <v>90</v>
      </c>
      <c r="B210" s="7">
        <v>0</v>
      </c>
      <c r="C210" s="6">
        <v>0</v>
      </c>
      <c r="D210" s="6">
        <f aca="true" t="shared" si="16" ref="D210:D220">SUM(C210-B210)</f>
        <v>0</v>
      </c>
      <c r="E210" s="9" t="e">
        <f aca="true" t="shared" si="17" ref="E210:E220">SUM(D210/B210)</f>
        <v>#DIV/0!</v>
      </c>
      <c r="F210" s="8"/>
      <c r="G210" s="4">
        <f t="shared" si="15"/>
        <v>0</v>
      </c>
    </row>
    <row r="211" spans="1:7" ht="12.75">
      <c r="A211" s="2" t="s">
        <v>89</v>
      </c>
      <c r="B211" s="7">
        <v>0</v>
      </c>
      <c r="C211" s="6">
        <v>2</v>
      </c>
      <c r="D211" s="6">
        <f t="shared" si="16"/>
        <v>2</v>
      </c>
      <c r="E211" s="9" t="e">
        <f t="shared" si="17"/>
        <v>#DIV/0!</v>
      </c>
      <c r="F211" s="8"/>
      <c r="G211" s="4">
        <f t="shared" si="15"/>
        <v>0.06060606060606061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6"/>
        <v>0</v>
      </c>
      <c r="E212" s="9" t="e">
        <f t="shared" si="17"/>
        <v>#DIV/0!</v>
      </c>
      <c r="F212" s="8"/>
      <c r="G212" s="4">
        <f t="shared" si="15"/>
        <v>0</v>
      </c>
    </row>
    <row r="213" spans="1:7" ht="12.75">
      <c r="A213" s="2" t="s">
        <v>87</v>
      </c>
      <c r="B213" s="7">
        <v>5</v>
      </c>
      <c r="C213" s="6">
        <v>3</v>
      </c>
      <c r="D213" s="6">
        <f t="shared" si="16"/>
        <v>-2</v>
      </c>
      <c r="E213" s="9">
        <f t="shared" si="17"/>
        <v>-0.4</v>
      </c>
      <c r="F213" s="8"/>
      <c r="G213" s="4">
        <f t="shared" si="15"/>
        <v>0.09090909090909091</v>
      </c>
    </row>
    <row r="214" spans="1:7" ht="12.75">
      <c r="A214" s="2" t="s">
        <v>3</v>
      </c>
      <c r="B214" s="7">
        <v>2</v>
      </c>
      <c r="C214" s="6">
        <v>1</v>
      </c>
      <c r="D214" s="6">
        <f t="shared" si="16"/>
        <v>-1</v>
      </c>
      <c r="E214" s="9">
        <f t="shared" si="17"/>
        <v>-0.5</v>
      </c>
      <c r="F214" s="8"/>
      <c r="G214" s="4">
        <f t="shared" si="15"/>
        <v>0.030303030303030304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6"/>
        <v>0</v>
      </c>
      <c r="E215" s="9" t="e">
        <f t="shared" si="17"/>
        <v>#DIV/0!</v>
      </c>
      <c r="F215" s="8"/>
      <c r="G215" s="4">
        <f t="shared" si="15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6"/>
        <v>0</v>
      </c>
      <c r="E216" s="9" t="e">
        <f t="shared" si="17"/>
        <v>#DIV/0!</v>
      </c>
      <c r="F216" s="8"/>
      <c r="G216" s="4">
        <f t="shared" si="15"/>
        <v>0</v>
      </c>
    </row>
    <row r="217" spans="1:7" ht="12.75">
      <c r="A217" s="2" t="s">
        <v>86</v>
      </c>
      <c r="B217" s="6">
        <v>1</v>
      </c>
      <c r="C217" s="6">
        <v>0</v>
      </c>
      <c r="D217" s="6">
        <f t="shared" si="16"/>
        <v>-1</v>
      </c>
      <c r="E217" s="9">
        <f t="shared" si="17"/>
        <v>-1</v>
      </c>
      <c r="F217" s="8"/>
      <c r="G217" s="4">
        <f t="shared" si="15"/>
        <v>0</v>
      </c>
    </row>
    <row r="218" spans="1:7" ht="12.75">
      <c r="A218" s="2" t="s">
        <v>85</v>
      </c>
      <c r="B218" s="6">
        <v>8</v>
      </c>
      <c r="C218" s="6">
        <v>3</v>
      </c>
      <c r="D218" s="6">
        <f t="shared" si="16"/>
        <v>-5</v>
      </c>
      <c r="E218" s="9">
        <f t="shared" si="17"/>
        <v>-0.625</v>
      </c>
      <c r="F218" s="8"/>
      <c r="G218" s="4">
        <f t="shared" si="15"/>
        <v>0.09090909090909091</v>
      </c>
    </row>
    <row r="219" spans="1:7" ht="12.75">
      <c r="A219" s="2" t="s">
        <v>4</v>
      </c>
      <c r="B219" s="6">
        <v>32</v>
      </c>
      <c r="C219" s="6">
        <v>15</v>
      </c>
      <c r="D219" s="6">
        <f t="shared" si="16"/>
        <v>-17</v>
      </c>
      <c r="E219" s="9">
        <f t="shared" si="17"/>
        <v>-0.53125</v>
      </c>
      <c r="F219" s="8"/>
      <c r="G219" s="4">
        <f t="shared" si="15"/>
        <v>0.45454545454545453</v>
      </c>
    </row>
    <row r="220" spans="1:7" ht="12.75">
      <c r="A220" s="2" t="s">
        <v>5</v>
      </c>
      <c r="B220" s="3">
        <v>1</v>
      </c>
      <c r="C220" s="3">
        <v>1</v>
      </c>
      <c r="D220" s="6">
        <f t="shared" si="16"/>
        <v>0</v>
      </c>
      <c r="E220" s="9">
        <f t="shared" si="17"/>
        <v>0</v>
      </c>
      <c r="F220" s="8"/>
      <c r="G220" s="4">
        <f t="shared" si="15"/>
        <v>0.030303030303030304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55</v>
      </c>
      <c r="C222" s="3">
        <f>SUM(C209:C220)</f>
        <v>33</v>
      </c>
      <c r="D222" s="3">
        <f>SUM(C222-B222)</f>
        <v>-22</v>
      </c>
      <c r="E222" s="5">
        <f>SUM(D222/B222)</f>
        <v>-0.4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10" ht="12.75">
      <c r="A229" s="8" t="s">
        <v>75</v>
      </c>
      <c r="B229" s="7"/>
      <c r="C229" s="6">
        <v>0</v>
      </c>
      <c r="D229" s="6">
        <f aca="true" t="shared" si="18" ref="D229:D285">SUM(C229-B229)</f>
        <v>0</v>
      </c>
      <c r="E229" s="5">
        <f aca="true" t="shared" si="19" ref="E229:E287">IF(ISBLANK(B229),"",D229/B229)</f>
      </c>
      <c r="F229" s="8"/>
      <c r="G229" s="4">
        <f>SUM(C229/$C$287)</f>
        <v>0</v>
      </c>
      <c r="J229" s="32"/>
    </row>
    <row r="230" spans="1:10" ht="12.75">
      <c r="A230" s="2" t="s">
        <v>6</v>
      </c>
      <c r="B230" s="7">
        <v>2</v>
      </c>
      <c r="C230" s="6">
        <v>0</v>
      </c>
      <c r="D230" s="6">
        <f t="shared" si="18"/>
        <v>-2</v>
      </c>
      <c r="E230" s="5">
        <f t="shared" si="19"/>
        <v>-1</v>
      </c>
      <c r="F230" s="8"/>
      <c r="G230" s="4">
        <f aca="true" t="shared" si="20" ref="G230:G285">SUM(C230/$C$287)</f>
        <v>0</v>
      </c>
      <c r="J230" s="32"/>
    </row>
    <row r="231" spans="1:10" ht="12.75">
      <c r="A231" s="2" t="s">
        <v>7</v>
      </c>
      <c r="B231" s="7">
        <v>3</v>
      </c>
      <c r="C231" s="6">
        <v>0</v>
      </c>
      <c r="D231" s="3">
        <f t="shared" si="18"/>
        <v>-3</v>
      </c>
      <c r="E231" s="5">
        <f t="shared" si="19"/>
        <v>-1</v>
      </c>
      <c r="G231" s="4">
        <f t="shared" si="20"/>
        <v>0</v>
      </c>
      <c r="J231" s="32"/>
    </row>
    <row r="232" spans="1:10" ht="12.75">
      <c r="A232" s="2" t="s">
        <v>77</v>
      </c>
      <c r="B232" s="6"/>
      <c r="C232" s="6">
        <v>0</v>
      </c>
      <c r="D232" s="3">
        <f t="shared" si="18"/>
        <v>0</v>
      </c>
      <c r="E232" s="5">
        <f t="shared" si="19"/>
      </c>
      <c r="G232" s="4">
        <f t="shared" si="20"/>
        <v>0</v>
      </c>
      <c r="J232" s="32"/>
    </row>
    <row r="233" spans="1:10" ht="12.75">
      <c r="A233" s="2" t="s">
        <v>76</v>
      </c>
      <c r="B233" s="6"/>
      <c r="C233" s="6">
        <v>0</v>
      </c>
      <c r="D233" s="3">
        <f t="shared" si="18"/>
        <v>0</v>
      </c>
      <c r="E233" s="5">
        <f t="shared" si="19"/>
      </c>
      <c r="G233" s="4">
        <f t="shared" si="20"/>
        <v>0</v>
      </c>
      <c r="J233" s="32"/>
    </row>
    <row r="234" spans="1:10" ht="12.75">
      <c r="A234" s="2" t="s">
        <v>74</v>
      </c>
      <c r="B234" s="6"/>
      <c r="C234" s="6">
        <v>0</v>
      </c>
      <c r="D234" s="3">
        <f t="shared" si="18"/>
        <v>0</v>
      </c>
      <c r="E234" s="5">
        <f t="shared" si="19"/>
      </c>
      <c r="G234" s="4">
        <f t="shared" si="20"/>
        <v>0</v>
      </c>
      <c r="J234" s="32"/>
    </row>
    <row r="235" spans="1:10" ht="12.75">
      <c r="A235" s="2" t="s">
        <v>8</v>
      </c>
      <c r="B235" s="6"/>
      <c r="C235" s="6">
        <v>0</v>
      </c>
      <c r="D235" s="3">
        <f t="shared" si="18"/>
        <v>0</v>
      </c>
      <c r="E235" s="5">
        <f t="shared" si="19"/>
      </c>
      <c r="G235" s="4">
        <f t="shared" si="20"/>
        <v>0</v>
      </c>
      <c r="J235" s="32"/>
    </row>
    <row r="236" spans="1:10" ht="12.75">
      <c r="A236" s="2" t="s">
        <v>73</v>
      </c>
      <c r="B236" s="6"/>
      <c r="C236" s="6">
        <v>0</v>
      </c>
      <c r="D236" s="3">
        <f t="shared" si="18"/>
        <v>0</v>
      </c>
      <c r="E236" s="5">
        <f t="shared" si="19"/>
      </c>
      <c r="G236" s="4">
        <f t="shared" si="20"/>
        <v>0</v>
      </c>
      <c r="J236" s="32"/>
    </row>
    <row r="237" spans="1:10" ht="12.75">
      <c r="A237" s="2" t="s">
        <v>9</v>
      </c>
      <c r="C237" s="3">
        <v>0</v>
      </c>
      <c r="D237" s="3">
        <f t="shared" si="18"/>
        <v>0</v>
      </c>
      <c r="E237" s="5">
        <f t="shared" si="19"/>
      </c>
      <c r="G237" s="4">
        <f t="shared" si="20"/>
        <v>0</v>
      </c>
      <c r="J237" s="32"/>
    </row>
    <row r="238" spans="1:10" ht="12.75">
      <c r="A238" s="2" t="s">
        <v>72</v>
      </c>
      <c r="C238" s="3">
        <v>0</v>
      </c>
      <c r="D238" s="3">
        <f t="shared" si="18"/>
        <v>0</v>
      </c>
      <c r="E238" s="5">
        <f t="shared" si="19"/>
      </c>
      <c r="G238" s="4">
        <f t="shared" si="20"/>
        <v>0</v>
      </c>
      <c r="J238" s="32"/>
    </row>
    <row r="239" spans="1:10" ht="12.75">
      <c r="A239" s="2" t="s">
        <v>71</v>
      </c>
      <c r="C239" s="3">
        <v>0</v>
      </c>
      <c r="D239" s="3">
        <f t="shared" si="18"/>
        <v>0</v>
      </c>
      <c r="E239" s="5">
        <f t="shared" si="19"/>
      </c>
      <c r="G239" s="4">
        <f t="shared" si="20"/>
        <v>0</v>
      </c>
      <c r="J239" s="32"/>
    </row>
    <row r="240" spans="1:10" ht="12.75">
      <c r="A240" s="2" t="s">
        <v>70</v>
      </c>
      <c r="C240" s="3">
        <v>0</v>
      </c>
      <c r="D240" s="3">
        <f t="shared" si="18"/>
        <v>0</v>
      </c>
      <c r="E240" s="5">
        <f t="shared" si="19"/>
      </c>
      <c r="G240" s="4">
        <f t="shared" si="20"/>
        <v>0</v>
      </c>
      <c r="J240" s="32"/>
    </row>
    <row r="241" spans="1:10" ht="12.75">
      <c r="A241" s="2" t="s">
        <v>69</v>
      </c>
      <c r="C241" s="3">
        <v>0</v>
      </c>
      <c r="D241" s="3">
        <f t="shared" si="18"/>
        <v>0</v>
      </c>
      <c r="E241" s="5">
        <f t="shared" si="19"/>
      </c>
      <c r="G241" s="4">
        <f t="shared" si="20"/>
        <v>0</v>
      </c>
      <c r="J241" s="32"/>
    </row>
    <row r="242" spans="1:10" ht="12.75">
      <c r="A242" s="2" t="s">
        <v>68</v>
      </c>
      <c r="B242" s="3">
        <v>1</v>
      </c>
      <c r="C242" s="3">
        <v>7</v>
      </c>
      <c r="D242" s="3">
        <f t="shared" si="18"/>
        <v>6</v>
      </c>
      <c r="E242" s="5">
        <f t="shared" si="19"/>
        <v>6</v>
      </c>
      <c r="G242" s="4">
        <f t="shared" si="20"/>
        <v>0.12727272727272726</v>
      </c>
      <c r="J242" s="32"/>
    </row>
    <row r="243" spans="1:10" ht="12.75">
      <c r="A243" s="2" t="s">
        <v>67</v>
      </c>
      <c r="C243" s="3">
        <v>0</v>
      </c>
      <c r="D243" s="3">
        <f t="shared" si="18"/>
        <v>0</v>
      </c>
      <c r="E243" s="5">
        <f t="shared" si="19"/>
      </c>
      <c r="G243" s="4">
        <f t="shared" si="20"/>
        <v>0</v>
      </c>
      <c r="J243" s="32"/>
    </row>
    <row r="244" spans="1:10" ht="12.75">
      <c r="A244" s="2" t="s">
        <v>66</v>
      </c>
      <c r="C244" s="3">
        <v>5</v>
      </c>
      <c r="D244" s="3">
        <f t="shared" si="18"/>
        <v>5</v>
      </c>
      <c r="E244" s="5">
        <f t="shared" si="19"/>
      </c>
      <c r="G244" s="4">
        <f t="shared" si="20"/>
        <v>0.09090909090909091</v>
      </c>
      <c r="J244" s="32"/>
    </row>
    <row r="245" spans="1:10" ht="12.75">
      <c r="A245" s="2" t="s">
        <v>65</v>
      </c>
      <c r="B245" s="3">
        <v>1</v>
      </c>
      <c r="C245" s="3">
        <v>0</v>
      </c>
      <c r="D245" s="3">
        <f t="shared" si="18"/>
        <v>-1</v>
      </c>
      <c r="E245" s="5">
        <f t="shared" si="19"/>
        <v>-1</v>
      </c>
      <c r="G245" s="4">
        <f t="shared" si="20"/>
        <v>0</v>
      </c>
      <c r="J245" s="32"/>
    </row>
    <row r="246" spans="1:10" ht="12.75">
      <c r="A246" s="2" t="s">
        <v>64</v>
      </c>
      <c r="C246" s="3">
        <v>0</v>
      </c>
      <c r="D246" s="3">
        <f t="shared" si="18"/>
        <v>0</v>
      </c>
      <c r="E246" s="5">
        <f t="shared" si="19"/>
      </c>
      <c r="G246" s="4">
        <f t="shared" si="20"/>
        <v>0</v>
      </c>
      <c r="J246" s="32"/>
    </row>
    <row r="247" spans="1:10" ht="12.75">
      <c r="A247" s="2" t="s">
        <v>10</v>
      </c>
      <c r="C247" s="3">
        <v>0</v>
      </c>
      <c r="D247" s="3">
        <f t="shared" si="18"/>
        <v>0</v>
      </c>
      <c r="E247" s="5">
        <f t="shared" si="19"/>
      </c>
      <c r="G247" s="4">
        <f t="shared" si="20"/>
        <v>0</v>
      </c>
      <c r="J247" s="32"/>
    </row>
    <row r="248" spans="1:10" ht="12.75">
      <c r="A248" s="2" t="s">
        <v>53</v>
      </c>
      <c r="C248" s="3">
        <v>0</v>
      </c>
      <c r="D248" s="3">
        <f t="shared" si="18"/>
        <v>0</v>
      </c>
      <c r="E248" s="5">
        <f t="shared" si="19"/>
      </c>
      <c r="G248" s="4">
        <f t="shared" si="20"/>
        <v>0</v>
      </c>
      <c r="J248" s="32"/>
    </row>
    <row r="249" spans="1:10" ht="12.75">
      <c r="A249" s="2" t="s">
        <v>14</v>
      </c>
      <c r="C249" s="3">
        <v>0</v>
      </c>
      <c r="D249" s="3">
        <f t="shared" si="18"/>
        <v>0</v>
      </c>
      <c r="E249" s="5">
        <f t="shared" si="19"/>
      </c>
      <c r="G249" s="4">
        <f t="shared" si="20"/>
        <v>0</v>
      </c>
      <c r="J249" s="32"/>
    </row>
    <row r="250" spans="1:10" ht="12.75">
      <c r="A250" s="2" t="s">
        <v>15</v>
      </c>
      <c r="C250" s="3">
        <v>1</v>
      </c>
      <c r="D250" s="3">
        <f t="shared" si="18"/>
        <v>1</v>
      </c>
      <c r="E250" s="5">
        <f t="shared" si="19"/>
      </c>
      <c r="G250" s="4">
        <f t="shared" si="20"/>
        <v>0.01818181818181818</v>
      </c>
      <c r="J250" s="32"/>
    </row>
    <row r="251" spans="1:10" ht="12.75">
      <c r="A251" s="2" t="s">
        <v>16</v>
      </c>
      <c r="B251" s="3">
        <v>1</v>
      </c>
      <c r="C251" s="3">
        <v>0</v>
      </c>
      <c r="D251" s="3">
        <f t="shared" si="18"/>
        <v>-1</v>
      </c>
      <c r="E251" s="5">
        <f t="shared" si="19"/>
        <v>-1</v>
      </c>
      <c r="G251" s="4">
        <f t="shared" si="20"/>
        <v>0</v>
      </c>
      <c r="J251" s="32"/>
    </row>
    <row r="252" spans="1:10" ht="12.75">
      <c r="A252" s="2" t="s">
        <v>17</v>
      </c>
      <c r="C252" s="3">
        <v>0</v>
      </c>
      <c r="D252" s="3">
        <f t="shared" si="18"/>
        <v>0</v>
      </c>
      <c r="E252" s="5">
        <f t="shared" si="19"/>
      </c>
      <c r="G252" s="4">
        <f t="shared" si="20"/>
        <v>0</v>
      </c>
      <c r="J252" s="32"/>
    </row>
    <row r="253" spans="1:10" ht="12.75">
      <c r="A253" s="2" t="s">
        <v>18</v>
      </c>
      <c r="C253" s="3">
        <v>0</v>
      </c>
      <c r="D253" s="3">
        <f t="shared" si="18"/>
        <v>0</v>
      </c>
      <c r="E253" s="5">
        <f t="shared" si="19"/>
      </c>
      <c r="G253" s="4">
        <f t="shared" si="20"/>
        <v>0</v>
      </c>
      <c r="J253" s="32"/>
    </row>
    <row r="254" spans="1:10" ht="12.75">
      <c r="A254" s="2" t="s">
        <v>19</v>
      </c>
      <c r="B254" s="3">
        <v>10</v>
      </c>
      <c r="C254" s="3">
        <v>1</v>
      </c>
      <c r="D254" s="3">
        <f t="shared" si="18"/>
        <v>-9</v>
      </c>
      <c r="E254" s="5">
        <f t="shared" si="19"/>
        <v>-0.9</v>
      </c>
      <c r="G254" s="4">
        <f t="shared" si="20"/>
        <v>0.01818181818181818</v>
      </c>
      <c r="J254" s="32"/>
    </row>
    <row r="255" spans="1:10" ht="12.75">
      <c r="A255" s="2" t="s">
        <v>20</v>
      </c>
      <c r="C255" s="3">
        <v>0</v>
      </c>
      <c r="D255" s="3">
        <f t="shared" si="18"/>
        <v>0</v>
      </c>
      <c r="E255" s="5">
        <f t="shared" si="19"/>
      </c>
      <c r="G255" s="4">
        <f t="shared" si="20"/>
        <v>0</v>
      </c>
      <c r="J255" s="32"/>
    </row>
    <row r="256" spans="1:10" ht="12.75">
      <c r="A256" s="2" t="s">
        <v>21</v>
      </c>
      <c r="C256" s="3">
        <v>0</v>
      </c>
      <c r="D256" s="3">
        <f t="shared" si="18"/>
        <v>0</v>
      </c>
      <c r="E256" s="5">
        <f t="shared" si="19"/>
      </c>
      <c r="G256" s="4">
        <f t="shared" si="20"/>
        <v>0</v>
      </c>
      <c r="J256" s="32"/>
    </row>
    <row r="257" spans="1:10" ht="12.75">
      <c r="A257" s="2" t="s">
        <v>22</v>
      </c>
      <c r="B257" s="3">
        <v>1</v>
      </c>
      <c r="C257" s="3">
        <v>0</v>
      </c>
      <c r="D257" s="3">
        <f t="shared" si="18"/>
        <v>-1</v>
      </c>
      <c r="E257" s="5">
        <f t="shared" si="19"/>
        <v>-1</v>
      </c>
      <c r="G257" s="4">
        <f t="shared" si="20"/>
        <v>0</v>
      </c>
      <c r="J257" s="32"/>
    </row>
    <row r="258" spans="1:10" ht="12.75">
      <c r="A258" s="25" t="s">
        <v>23</v>
      </c>
      <c r="C258" s="3">
        <v>0</v>
      </c>
      <c r="D258" s="3">
        <f t="shared" si="18"/>
        <v>0</v>
      </c>
      <c r="E258" s="5">
        <f t="shared" si="19"/>
      </c>
      <c r="G258" s="4">
        <f t="shared" si="20"/>
        <v>0</v>
      </c>
      <c r="J258" s="32"/>
    </row>
    <row r="259" spans="1:10" ht="12.75">
      <c r="A259" s="25" t="s">
        <v>11</v>
      </c>
      <c r="C259" s="3">
        <v>0</v>
      </c>
      <c r="D259" s="3">
        <f t="shared" si="18"/>
        <v>0</v>
      </c>
      <c r="E259" s="5">
        <f t="shared" si="19"/>
      </c>
      <c r="G259" s="4">
        <f t="shared" si="20"/>
        <v>0</v>
      </c>
      <c r="J259" s="32"/>
    </row>
    <row r="260" spans="1:10" ht="12.75">
      <c r="A260" s="25" t="s">
        <v>12</v>
      </c>
      <c r="C260" s="3">
        <v>0</v>
      </c>
      <c r="D260" s="3">
        <f t="shared" si="18"/>
        <v>0</v>
      </c>
      <c r="E260" s="5">
        <f t="shared" si="19"/>
      </c>
      <c r="G260" s="4">
        <f t="shared" si="20"/>
        <v>0</v>
      </c>
      <c r="J260" s="32"/>
    </row>
    <row r="261" spans="1:10" ht="12.75">
      <c r="A261" s="25" t="s">
        <v>13</v>
      </c>
      <c r="C261" s="3">
        <v>0</v>
      </c>
      <c r="D261" s="3">
        <f t="shared" si="18"/>
        <v>0</v>
      </c>
      <c r="E261" s="5">
        <f t="shared" si="19"/>
      </c>
      <c r="G261" s="4">
        <f t="shared" si="20"/>
        <v>0</v>
      </c>
      <c r="J261" s="32"/>
    </row>
    <row r="262" spans="1:10" ht="12.75">
      <c r="A262" s="2" t="s">
        <v>50</v>
      </c>
      <c r="C262" s="3">
        <v>0</v>
      </c>
      <c r="D262" s="3">
        <f t="shared" si="18"/>
        <v>0</v>
      </c>
      <c r="E262" s="5">
        <f t="shared" si="19"/>
      </c>
      <c r="G262" s="4">
        <f t="shared" si="20"/>
        <v>0</v>
      </c>
      <c r="J262" s="32"/>
    </row>
    <row r="263" spans="1:10" ht="12.75">
      <c r="A263" s="2" t="s">
        <v>49</v>
      </c>
      <c r="C263" s="3">
        <v>1</v>
      </c>
      <c r="D263" s="3">
        <f t="shared" si="18"/>
        <v>1</v>
      </c>
      <c r="E263" s="5">
        <f t="shared" si="19"/>
      </c>
      <c r="G263" s="4">
        <f t="shared" si="20"/>
        <v>0.01818181818181818</v>
      </c>
      <c r="J263" s="32"/>
    </row>
    <row r="264" spans="1:7" ht="12.75">
      <c r="A264" s="2" t="s">
        <v>48</v>
      </c>
      <c r="B264" s="3">
        <v>1</v>
      </c>
      <c r="C264" s="3">
        <v>3</v>
      </c>
      <c r="D264" s="3">
        <f t="shared" si="18"/>
        <v>2</v>
      </c>
      <c r="E264" s="5">
        <f t="shared" si="19"/>
        <v>2</v>
      </c>
      <c r="G264" s="4">
        <f t="shared" si="20"/>
        <v>0.05454545454545454</v>
      </c>
    </row>
    <row r="265" spans="1:7" ht="12.75">
      <c r="A265" s="2" t="s">
        <v>47</v>
      </c>
      <c r="B265" s="3">
        <v>5</v>
      </c>
      <c r="C265" s="3">
        <v>7</v>
      </c>
      <c r="D265" s="3">
        <f t="shared" si="18"/>
        <v>2</v>
      </c>
      <c r="E265" s="5">
        <f t="shared" si="19"/>
        <v>0.4</v>
      </c>
      <c r="G265" s="4">
        <f t="shared" si="20"/>
        <v>0.12727272727272726</v>
      </c>
    </row>
    <row r="266" spans="1:7" ht="12.75">
      <c r="A266" s="2" t="s">
        <v>46</v>
      </c>
      <c r="B266" s="3">
        <v>2</v>
      </c>
      <c r="C266" s="3">
        <v>1</v>
      </c>
      <c r="D266" s="3">
        <f t="shared" si="18"/>
        <v>-1</v>
      </c>
      <c r="E266" s="5">
        <f t="shared" si="19"/>
        <v>-0.5</v>
      </c>
      <c r="G266" s="4">
        <f t="shared" si="20"/>
        <v>0.01818181818181818</v>
      </c>
    </row>
    <row r="267" spans="1:7" ht="12.75">
      <c r="A267" s="2" t="s">
        <v>45</v>
      </c>
      <c r="B267" s="3">
        <v>1</v>
      </c>
      <c r="C267" s="3">
        <v>1</v>
      </c>
      <c r="D267" s="3">
        <f t="shared" si="18"/>
        <v>0</v>
      </c>
      <c r="E267" s="5">
        <f t="shared" si="19"/>
        <v>0</v>
      </c>
      <c r="G267" s="4">
        <f t="shared" si="20"/>
        <v>0.01818181818181818</v>
      </c>
    </row>
    <row r="268" spans="1:7" ht="12.75">
      <c r="A268" s="2" t="s">
        <v>44</v>
      </c>
      <c r="B268" s="3">
        <v>2</v>
      </c>
      <c r="C268" s="3">
        <v>4</v>
      </c>
      <c r="D268" s="3">
        <f t="shared" si="18"/>
        <v>2</v>
      </c>
      <c r="E268" s="5">
        <f t="shared" si="19"/>
        <v>1</v>
      </c>
      <c r="G268" s="4">
        <f t="shared" si="20"/>
        <v>0.07272727272727272</v>
      </c>
    </row>
    <row r="269" spans="1:7" ht="12.75">
      <c r="A269" s="2" t="s">
        <v>43</v>
      </c>
      <c r="B269" s="3">
        <v>9</v>
      </c>
      <c r="C269" s="3">
        <v>13</v>
      </c>
      <c r="D269" s="3">
        <f t="shared" si="18"/>
        <v>4</v>
      </c>
      <c r="E269" s="5">
        <f t="shared" si="19"/>
        <v>0.4444444444444444</v>
      </c>
      <c r="G269" s="4">
        <f t="shared" si="20"/>
        <v>0.23636363636363636</v>
      </c>
    </row>
    <row r="270" spans="1:7" ht="12.75">
      <c r="A270" s="2" t="s">
        <v>42</v>
      </c>
      <c r="C270" s="3">
        <v>0</v>
      </c>
      <c r="D270" s="3">
        <f t="shared" si="18"/>
        <v>0</v>
      </c>
      <c r="E270" s="5">
        <f t="shared" si="19"/>
      </c>
      <c r="G270" s="4">
        <f t="shared" si="20"/>
        <v>0</v>
      </c>
    </row>
    <row r="271" spans="1:7" ht="12.75">
      <c r="A271" s="2" t="s">
        <v>41</v>
      </c>
      <c r="B271" s="3">
        <v>2</v>
      </c>
      <c r="C271" s="3">
        <v>3</v>
      </c>
      <c r="D271" s="3">
        <f t="shared" si="18"/>
        <v>1</v>
      </c>
      <c r="E271" s="5">
        <f t="shared" si="19"/>
        <v>0.5</v>
      </c>
      <c r="G271" s="4">
        <f t="shared" si="20"/>
        <v>0.05454545454545454</v>
      </c>
    </row>
    <row r="272" spans="1:7" ht="12.75">
      <c r="A272" s="2" t="s">
        <v>40</v>
      </c>
      <c r="B272" s="3">
        <v>7</v>
      </c>
      <c r="C272" s="3">
        <v>1</v>
      </c>
      <c r="D272" s="3">
        <f t="shared" si="18"/>
        <v>-6</v>
      </c>
      <c r="E272" s="5">
        <f t="shared" si="19"/>
        <v>-0.8571428571428571</v>
      </c>
      <c r="G272" s="4">
        <f t="shared" si="20"/>
        <v>0.01818181818181818</v>
      </c>
    </row>
    <row r="273" spans="1:10" ht="12.75">
      <c r="A273" s="2" t="s">
        <v>39</v>
      </c>
      <c r="B273" s="3">
        <v>1</v>
      </c>
      <c r="C273" s="3">
        <v>7</v>
      </c>
      <c r="D273" s="3">
        <f t="shared" si="18"/>
        <v>6</v>
      </c>
      <c r="E273" s="5">
        <f t="shared" si="19"/>
        <v>6</v>
      </c>
      <c r="G273" s="4">
        <f t="shared" si="20"/>
        <v>0.12727272727272726</v>
      </c>
      <c r="J273" s="32"/>
    </row>
    <row r="274" spans="1:10" ht="12.75">
      <c r="A274" s="2" t="s">
        <v>38</v>
      </c>
      <c r="C274" s="3">
        <v>0</v>
      </c>
      <c r="D274" s="3">
        <f t="shared" si="18"/>
        <v>0</v>
      </c>
      <c r="E274" s="5">
        <f t="shared" si="19"/>
      </c>
      <c r="G274" s="4">
        <f t="shared" si="20"/>
        <v>0</v>
      </c>
      <c r="J274" s="32"/>
    </row>
    <row r="275" spans="1:10" ht="12.75">
      <c r="A275" s="2" t="s">
        <v>37</v>
      </c>
      <c r="C275" s="3">
        <v>0</v>
      </c>
      <c r="D275" s="3">
        <f t="shared" si="18"/>
        <v>0</v>
      </c>
      <c r="E275" s="5">
        <f t="shared" si="19"/>
      </c>
      <c r="G275" s="4">
        <f t="shared" si="20"/>
        <v>0</v>
      </c>
      <c r="J275" s="32"/>
    </row>
    <row r="276" spans="1:10" ht="12.75">
      <c r="A276" s="2" t="s">
        <v>36</v>
      </c>
      <c r="C276" s="3">
        <v>0</v>
      </c>
      <c r="D276" s="3">
        <f t="shared" si="18"/>
        <v>0</v>
      </c>
      <c r="E276" s="5">
        <f t="shared" si="19"/>
      </c>
      <c r="G276" s="4">
        <f t="shared" si="20"/>
        <v>0</v>
      </c>
      <c r="J276" s="32"/>
    </row>
    <row r="277" spans="1:10" ht="12.75">
      <c r="A277" s="2" t="s">
        <v>35</v>
      </c>
      <c r="C277" s="3">
        <v>0</v>
      </c>
      <c r="D277" s="3">
        <f t="shared" si="18"/>
        <v>0</v>
      </c>
      <c r="E277" s="5">
        <f t="shared" si="19"/>
      </c>
      <c r="G277" s="4">
        <f t="shared" si="20"/>
        <v>0</v>
      </c>
      <c r="J277" s="32"/>
    </row>
    <row r="278" spans="1:10" ht="12.75">
      <c r="A278" s="2" t="s">
        <v>34</v>
      </c>
      <c r="C278" s="3">
        <v>0</v>
      </c>
      <c r="D278" s="3">
        <f t="shared" si="18"/>
        <v>0</v>
      </c>
      <c r="E278" s="5">
        <f t="shared" si="19"/>
      </c>
      <c r="G278" s="4">
        <f t="shared" si="20"/>
        <v>0</v>
      </c>
      <c r="J278" s="32"/>
    </row>
    <row r="279" spans="1:10" ht="12.75">
      <c r="A279" s="2" t="s">
        <v>33</v>
      </c>
      <c r="C279" s="3">
        <v>0</v>
      </c>
      <c r="D279" s="3">
        <f t="shared" si="18"/>
        <v>0</v>
      </c>
      <c r="E279" s="5">
        <f t="shared" si="19"/>
      </c>
      <c r="G279" s="4">
        <f t="shared" si="20"/>
        <v>0</v>
      </c>
      <c r="J279" s="32"/>
    </row>
    <row r="280" spans="1:10" ht="12.75">
      <c r="A280" s="2" t="s">
        <v>32</v>
      </c>
      <c r="C280" s="3">
        <v>0</v>
      </c>
      <c r="D280" s="3">
        <f t="shared" si="18"/>
        <v>0</v>
      </c>
      <c r="E280" s="5">
        <f t="shared" si="19"/>
      </c>
      <c r="G280" s="4">
        <f t="shared" si="20"/>
        <v>0</v>
      </c>
      <c r="J280" s="32"/>
    </row>
    <row r="281" spans="1:10" ht="12.75">
      <c r="A281" s="2" t="s">
        <v>31</v>
      </c>
      <c r="C281" s="3">
        <v>0</v>
      </c>
      <c r="D281" s="3">
        <f t="shared" si="18"/>
        <v>0</v>
      </c>
      <c r="E281" s="5">
        <f t="shared" si="19"/>
      </c>
      <c r="G281" s="4">
        <f t="shared" si="20"/>
        <v>0</v>
      </c>
      <c r="J281" s="32"/>
    </row>
    <row r="282" spans="1:10" ht="12.75">
      <c r="A282" s="2" t="s">
        <v>30</v>
      </c>
      <c r="C282" s="3">
        <v>0</v>
      </c>
      <c r="D282" s="3">
        <f t="shared" si="18"/>
        <v>0</v>
      </c>
      <c r="E282" s="5">
        <f t="shared" si="19"/>
      </c>
      <c r="G282" s="4">
        <f t="shared" si="20"/>
        <v>0</v>
      </c>
      <c r="J282" s="32"/>
    </row>
    <row r="283" spans="1:10" ht="12.75">
      <c r="A283" s="2" t="s">
        <v>29</v>
      </c>
      <c r="C283" s="3">
        <v>0</v>
      </c>
      <c r="D283" s="3">
        <f t="shared" si="18"/>
        <v>0</v>
      </c>
      <c r="E283" s="5">
        <f t="shared" si="19"/>
      </c>
      <c r="G283" s="4">
        <f t="shared" si="20"/>
        <v>0</v>
      </c>
      <c r="J283" s="32"/>
    </row>
    <row r="284" spans="1:10" ht="12.75">
      <c r="A284" s="2" t="s">
        <v>28</v>
      </c>
      <c r="C284" s="3">
        <v>0</v>
      </c>
      <c r="D284" s="3">
        <f t="shared" si="18"/>
        <v>0</v>
      </c>
      <c r="E284" s="5">
        <f t="shared" si="19"/>
      </c>
      <c r="G284" s="4">
        <f t="shared" si="20"/>
        <v>0</v>
      </c>
      <c r="J284" s="32"/>
    </row>
    <row r="285" spans="1:10" ht="12.75">
      <c r="A285" s="2" t="s">
        <v>27</v>
      </c>
      <c r="C285" s="3">
        <v>0</v>
      </c>
      <c r="D285" s="3">
        <f t="shared" si="18"/>
        <v>0</v>
      </c>
      <c r="E285" s="5">
        <f t="shared" si="19"/>
      </c>
      <c r="G285" s="4">
        <f t="shared" si="20"/>
        <v>0</v>
      </c>
      <c r="J285" s="32"/>
    </row>
    <row r="286" spans="5:7" ht="12.75">
      <c r="E286" s="2"/>
      <c r="G286" s="4"/>
    </row>
    <row r="287" spans="1:7" ht="12.75">
      <c r="A287" s="2" t="s">
        <v>26</v>
      </c>
      <c r="B287" s="3">
        <f>SUM(B229:B285)</f>
        <v>49</v>
      </c>
      <c r="C287" s="3">
        <f>SUM(C229:C285)</f>
        <v>55</v>
      </c>
      <c r="D287" s="3">
        <f>SUM(D229:D285)</f>
        <v>6</v>
      </c>
      <c r="E287" s="5">
        <f t="shared" si="19"/>
        <v>0.12244897959183673</v>
      </c>
      <c r="G287" s="4">
        <f>SUM(G229:G285)</f>
        <v>1</v>
      </c>
    </row>
    <row r="289" spans="1:10" ht="12.75">
      <c r="A289" s="16" t="s">
        <v>251</v>
      </c>
      <c r="J289" s="32"/>
    </row>
    <row r="290" ht="12.75">
      <c r="J290" s="32"/>
    </row>
    <row r="291" spans="1:10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  <c r="J291" s="32"/>
    </row>
    <row r="292" spans="1:10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  <c r="J292" s="32"/>
    </row>
    <row r="293" spans="1:10" ht="12.75">
      <c r="A293" s="8"/>
      <c r="B293" s="6"/>
      <c r="C293" s="6"/>
      <c r="J293" s="32"/>
    </row>
    <row r="294" spans="1:10" ht="12.75">
      <c r="A294" s="2" t="s">
        <v>252</v>
      </c>
      <c r="B294" s="7">
        <v>10</v>
      </c>
      <c r="C294" s="6">
        <v>11</v>
      </c>
      <c r="D294" s="3">
        <f aca="true" t="shared" si="21" ref="D294:D314">SUM(C294-B294)</f>
        <v>1</v>
      </c>
      <c r="E294" s="5">
        <f aca="true" t="shared" si="22" ref="E294:E314">IF(ISBLANK(B294),"",D294/B294)</f>
        <v>0.1</v>
      </c>
      <c r="G294" s="4">
        <f aca="true" t="shared" si="23" ref="G294:G314">SUM(C294/$C$316)</f>
        <v>0.06875</v>
      </c>
      <c r="J294" s="32"/>
    </row>
    <row r="295" spans="1:10" ht="12.75">
      <c r="A295" s="2" t="s">
        <v>253</v>
      </c>
      <c r="B295" s="6">
        <v>9</v>
      </c>
      <c r="C295" s="6">
        <v>0</v>
      </c>
      <c r="D295" s="3">
        <f t="shared" si="21"/>
        <v>-9</v>
      </c>
      <c r="E295" s="5">
        <f t="shared" si="22"/>
        <v>-1</v>
      </c>
      <c r="G295" s="4">
        <f t="shared" si="23"/>
        <v>0</v>
      </c>
      <c r="J295" s="32"/>
    </row>
    <row r="296" spans="1:10" ht="12.75">
      <c r="A296" s="2" t="s">
        <v>254</v>
      </c>
      <c r="B296" s="6">
        <v>43</v>
      </c>
      <c r="C296" s="31">
        <v>38</v>
      </c>
      <c r="D296" s="3">
        <f t="shared" si="21"/>
        <v>-5</v>
      </c>
      <c r="E296" s="5">
        <f t="shared" si="22"/>
        <v>-0.11627906976744186</v>
      </c>
      <c r="G296" s="4">
        <f t="shared" si="23"/>
        <v>0.2375</v>
      </c>
      <c r="J296" s="32"/>
    </row>
    <row r="297" spans="1:10" ht="12.75">
      <c r="A297" s="2" t="s">
        <v>255</v>
      </c>
      <c r="B297" s="6">
        <v>41</v>
      </c>
      <c r="C297" s="6">
        <v>29</v>
      </c>
      <c r="D297" s="3">
        <f t="shared" si="21"/>
        <v>-12</v>
      </c>
      <c r="E297" s="5">
        <f t="shared" si="22"/>
        <v>-0.2926829268292683</v>
      </c>
      <c r="G297" s="4">
        <f t="shared" si="23"/>
        <v>0.18125</v>
      </c>
      <c r="J297" s="32"/>
    </row>
    <row r="298" spans="1:10" ht="12.75">
      <c r="A298" s="2" t="s">
        <v>256</v>
      </c>
      <c r="B298" s="6">
        <v>18</v>
      </c>
      <c r="C298" s="6">
        <v>24</v>
      </c>
      <c r="D298" s="3">
        <f t="shared" si="21"/>
        <v>6</v>
      </c>
      <c r="E298" s="5">
        <f t="shared" si="22"/>
        <v>0.3333333333333333</v>
      </c>
      <c r="G298" s="4">
        <f t="shared" si="23"/>
        <v>0.15</v>
      </c>
      <c r="J298" s="32"/>
    </row>
    <row r="299" spans="1:10" ht="12.75">
      <c r="A299" s="2" t="s">
        <v>257</v>
      </c>
      <c r="B299" s="7">
        <v>51</v>
      </c>
      <c r="C299" s="6">
        <v>34</v>
      </c>
      <c r="D299" s="6">
        <f t="shared" si="21"/>
        <v>-17</v>
      </c>
      <c r="E299" s="5">
        <f t="shared" si="22"/>
        <v>-0.3333333333333333</v>
      </c>
      <c r="F299" s="8"/>
      <c r="G299" s="4">
        <f t="shared" si="23"/>
        <v>0.2125</v>
      </c>
      <c r="J299" s="32"/>
    </row>
    <row r="300" spans="1:10" ht="12.75">
      <c r="A300" s="2" t="s">
        <v>258</v>
      </c>
      <c r="B300" s="7">
        <v>0</v>
      </c>
      <c r="C300" s="6">
        <v>0</v>
      </c>
      <c r="D300" s="6">
        <f t="shared" si="21"/>
        <v>0</v>
      </c>
      <c r="E300" s="5" t="e">
        <f t="shared" si="22"/>
        <v>#DIV/0!</v>
      </c>
      <c r="F300" s="8"/>
      <c r="G300" s="4">
        <f t="shared" si="23"/>
        <v>0</v>
      </c>
      <c r="J300" s="32"/>
    </row>
    <row r="301" spans="1:10" ht="12.75">
      <c r="A301" s="2" t="s">
        <v>259</v>
      </c>
      <c r="B301" s="6">
        <v>0</v>
      </c>
      <c r="C301" s="6">
        <v>0</v>
      </c>
      <c r="D301" s="6">
        <f t="shared" si="21"/>
        <v>0</v>
      </c>
      <c r="E301" s="5" t="e">
        <f t="shared" si="22"/>
        <v>#DIV/0!</v>
      </c>
      <c r="G301" s="4">
        <f t="shared" si="23"/>
        <v>0</v>
      </c>
      <c r="J301" s="32"/>
    </row>
    <row r="302" spans="1:10" ht="12.75">
      <c r="A302" s="2" t="s">
        <v>260</v>
      </c>
      <c r="B302" s="3">
        <v>0</v>
      </c>
      <c r="C302" s="3">
        <v>0</v>
      </c>
      <c r="D302" s="6">
        <f t="shared" si="21"/>
        <v>0</v>
      </c>
      <c r="E302" s="5" t="e">
        <f t="shared" si="22"/>
        <v>#DIV/0!</v>
      </c>
      <c r="G302" s="4">
        <f t="shared" si="23"/>
        <v>0</v>
      </c>
      <c r="J302" s="32"/>
    </row>
    <row r="303" spans="1:10" ht="12.75">
      <c r="A303" s="2" t="s">
        <v>87</v>
      </c>
      <c r="B303" s="3">
        <v>5</v>
      </c>
      <c r="C303" s="3">
        <v>3</v>
      </c>
      <c r="D303" s="6">
        <f t="shared" si="21"/>
        <v>-2</v>
      </c>
      <c r="E303" s="5">
        <f t="shared" si="22"/>
        <v>-0.4</v>
      </c>
      <c r="G303" s="4">
        <f t="shared" si="23"/>
        <v>0.01875</v>
      </c>
      <c r="J303" s="32"/>
    </row>
    <row r="304" spans="1:10" ht="12.75">
      <c r="A304" s="2" t="s">
        <v>261</v>
      </c>
      <c r="B304" s="3">
        <v>1</v>
      </c>
      <c r="C304" s="3">
        <v>0</v>
      </c>
      <c r="D304" s="6">
        <f t="shared" si="21"/>
        <v>-1</v>
      </c>
      <c r="E304" s="5">
        <f t="shared" si="22"/>
        <v>-1</v>
      </c>
      <c r="G304" s="4">
        <f t="shared" si="23"/>
        <v>0</v>
      </c>
      <c r="J304" s="32"/>
    </row>
    <row r="305" spans="1:10" ht="12.75">
      <c r="A305" s="2" t="s">
        <v>262</v>
      </c>
      <c r="B305" s="3">
        <v>7</v>
      </c>
      <c r="C305" s="3">
        <v>4</v>
      </c>
      <c r="D305" s="6">
        <f t="shared" si="21"/>
        <v>-3</v>
      </c>
      <c r="E305" s="5">
        <f t="shared" si="22"/>
        <v>-0.42857142857142855</v>
      </c>
      <c r="G305" s="4">
        <f t="shared" si="23"/>
        <v>0.025</v>
      </c>
      <c r="J305" s="32"/>
    </row>
    <row r="306" spans="1:10" ht="12.75">
      <c r="A306" s="2" t="s">
        <v>263</v>
      </c>
      <c r="B306" s="3">
        <v>3</v>
      </c>
      <c r="C306" s="3">
        <v>1</v>
      </c>
      <c r="D306" s="6">
        <f t="shared" si="21"/>
        <v>-2</v>
      </c>
      <c r="E306" s="5">
        <f t="shared" si="22"/>
        <v>-0.6666666666666666</v>
      </c>
      <c r="G306" s="4">
        <f t="shared" si="23"/>
        <v>0.00625</v>
      </c>
      <c r="J306" s="32"/>
    </row>
    <row r="307" spans="1:10" ht="12.75">
      <c r="A307" s="2" t="s">
        <v>6</v>
      </c>
      <c r="B307" s="3">
        <v>2</v>
      </c>
      <c r="C307" s="3">
        <v>0</v>
      </c>
      <c r="D307" s="6">
        <f t="shared" si="21"/>
        <v>-2</v>
      </c>
      <c r="E307" s="5">
        <f t="shared" si="22"/>
        <v>-1</v>
      </c>
      <c r="G307" s="4">
        <f t="shared" si="23"/>
        <v>0</v>
      </c>
      <c r="J307" s="32"/>
    </row>
    <row r="308" spans="1:10" ht="12.75">
      <c r="A308" s="2" t="s">
        <v>7</v>
      </c>
      <c r="B308" s="3">
        <v>3</v>
      </c>
      <c r="C308" s="3">
        <v>0</v>
      </c>
      <c r="D308" s="6">
        <f t="shared" si="21"/>
        <v>-3</v>
      </c>
      <c r="E308" s="5">
        <f t="shared" si="22"/>
        <v>-1</v>
      </c>
      <c r="G308" s="4">
        <f t="shared" si="23"/>
        <v>0</v>
      </c>
      <c r="J308" s="32"/>
    </row>
    <row r="309" spans="1:10" ht="12.75">
      <c r="A309" s="2" t="s">
        <v>3</v>
      </c>
      <c r="B309" s="3">
        <v>2</v>
      </c>
      <c r="C309" s="3">
        <v>1</v>
      </c>
      <c r="D309" s="6">
        <f t="shared" si="21"/>
        <v>-1</v>
      </c>
      <c r="E309" s="5">
        <f t="shared" si="22"/>
        <v>-0.5</v>
      </c>
      <c r="G309" s="4">
        <f t="shared" si="23"/>
        <v>0.00625</v>
      </c>
      <c r="J309" s="32"/>
    </row>
    <row r="310" spans="1:10" ht="12.75">
      <c r="A310" s="2" t="s">
        <v>264</v>
      </c>
      <c r="B310" s="3">
        <v>0</v>
      </c>
      <c r="C310" s="3">
        <v>1</v>
      </c>
      <c r="D310" s="6">
        <f t="shared" si="21"/>
        <v>1</v>
      </c>
      <c r="E310" s="5" t="e">
        <f t="shared" si="22"/>
        <v>#DIV/0!</v>
      </c>
      <c r="G310" s="4">
        <f t="shared" si="23"/>
        <v>0.00625</v>
      </c>
      <c r="J310" s="32"/>
    </row>
    <row r="311" spans="1:10" ht="12.75">
      <c r="A311" s="2" t="s">
        <v>265</v>
      </c>
      <c r="B311" s="3">
        <v>3</v>
      </c>
      <c r="C311" s="3">
        <v>2</v>
      </c>
      <c r="D311" s="6">
        <f t="shared" si="21"/>
        <v>-1</v>
      </c>
      <c r="E311" s="5">
        <f t="shared" si="22"/>
        <v>-0.3333333333333333</v>
      </c>
      <c r="G311" s="4">
        <f t="shared" si="23"/>
        <v>0.0125</v>
      </c>
      <c r="J311" s="32"/>
    </row>
    <row r="312" spans="1:10" ht="12.75">
      <c r="A312" s="2" t="s">
        <v>266</v>
      </c>
      <c r="B312" s="3">
        <v>4</v>
      </c>
      <c r="C312" s="3">
        <v>6</v>
      </c>
      <c r="D312" s="6">
        <f t="shared" si="21"/>
        <v>2</v>
      </c>
      <c r="E312" s="5">
        <f t="shared" si="22"/>
        <v>0.5</v>
      </c>
      <c r="G312" s="4">
        <f t="shared" si="23"/>
        <v>0.0375</v>
      </c>
      <c r="J312" s="32"/>
    </row>
    <row r="313" spans="1:10" ht="12.75">
      <c r="A313" s="2" t="s">
        <v>267</v>
      </c>
      <c r="B313" s="3">
        <v>7</v>
      </c>
      <c r="C313" s="3">
        <v>3</v>
      </c>
      <c r="D313" s="6">
        <f t="shared" si="21"/>
        <v>-4</v>
      </c>
      <c r="E313" s="5">
        <f t="shared" si="22"/>
        <v>-0.5714285714285714</v>
      </c>
      <c r="G313" s="4">
        <f t="shared" si="23"/>
        <v>0.01875</v>
      </c>
      <c r="J313" s="32"/>
    </row>
    <row r="314" spans="1:10" ht="12.75">
      <c r="A314" s="2" t="s">
        <v>268</v>
      </c>
      <c r="B314" s="3">
        <v>3</v>
      </c>
      <c r="C314" s="3">
        <v>3</v>
      </c>
      <c r="D314" s="6">
        <f t="shared" si="21"/>
        <v>0</v>
      </c>
      <c r="E314" s="5">
        <f t="shared" si="22"/>
        <v>0</v>
      </c>
      <c r="G314" s="4">
        <f t="shared" si="23"/>
        <v>0.01875</v>
      </c>
      <c r="J314" s="32"/>
    </row>
    <row r="315" spans="5:10" ht="12.75">
      <c r="E315" s="5"/>
      <c r="G315" s="4"/>
      <c r="J315" s="32"/>
    </row>
    <row r="316" spans="1:10" ht="12.75">
      <c r="A316" s="2" t="s">
        <v>26</v>
      </c>
      <c r="B316" s="3">
        <f>SUM(B294:B315)</f>
        <v>212</v>
      </c>
      <c r="C316" s="3">
        <f>SUM(C294:C315)</f>
        <v>160</v>
      </c>
      <c r="D316" s="3">
        <f>SUM(C316-B316)</f>
        <v>-52</v>
      </c>
      <c r="E316" s="5">
        <f>SUM(D316/B316)</f>
        <v>-0.24528301886792453</v>
      </c>
      <c r="G316" s="4">
        <f>SUM(G294:G314)</f>
        <v>1</v>
      </c>
      <c r="J316" s="32"/>
    </row>
    <row r="317" ht="12.75">
      <c r="J317" s="32"/>
    </row>
    <row r="318" spans="1:10" ht="12.75">
      <c r="A318" s="16" t="s">
        <v>269</v>
      </c>
      <c r="J318" s="32"/>
    </row>
    <row r="319" ht="12.75">
      <c r="J319" s="32"/>
    </row>
    <row r="320" spans="1:10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  <c r="J320" s="32"/>
    </row>
    <row r="321" spans="1:10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  <c r="J321" s="32"/>
    </row>
    <row r="322" spans="1:10" ht="12.75">
      <c r="A322" s="8"/>
      <c r="B322" s="6"/>
      <c r="C322" s="6"/>
      <c r="J322" s="32"/>
    </row>
    <row r="323" spans="1:10" ht="12.75">
      <c r="A323" s="2" t="s">
        <v>270</v>
      </c>
      <c r="B323" s="7">
        <v>9</v>
      </c>
      <c r="C323" s="6">
        <v>4</v>
      </c>
      <c r="D323" s="6">
        <f aca="true" t="shared" si="24" ref="D323:D340">SUM(C323-B323)</f>
        <v>-5</v>
      </c>
      <c r="E323" s="5">
        <f aca="true" t="shared" si="25" ref="E323:E340">IF(ISBLANK(B323),"",D323/B323)</f>
        <v>-0.5555555555555556</v>
      </c>
      <c r="G323" s="4">
        <f aca="true" t="shared" si="26" ref="G323:G340">SUM(C323/$C$342)</f>
        <v>0.047619047619047616</v>
      </c>
      <c r="J323" s="32"/>
    </row>
    <row r="324" spans="1:10" ht="12.75">
      <c r="A324" s="2" t="s">
        <v>271</v>
      </c>
      <c r="B324" s="6">
        <v>4</v>
      </c>
      <c r="C324" s="6">
        <v>4</v>
      </c>
      <c r="D324" s="6">
        <f t="shared" si="24"/>
        <v>0</v>
      </c>
      <c r="E324" s="5">
        <f t="shared" si="25"/>
        <v>0</v>
      </c>
      <c r="G324" s="4">
        <f t="shared" si="26"/>
        <v>0.047619047619047616</v>
      </c>
      <c r="J324" s="32"/>
    </row>
    <row r="325" spans="1:10" ht="12.75">
      <c r="A325" s="2" t="s">
        <v>272</v>
      </c>
      <c r="B325" s="6">
        <v>7</v>
      </c>
      <c r="C325" s="6">
        <v>4</v>
      </c>
      <c r="D325" s="6">
        <f t="shared" si="24"/>
        <v>-3</v>
      </c>
      <c r="E325" s="5">
        <f t="shared" si="25"/>
        <v>-0.42857142857142855</v>
      </c>
      <c r="G325" s="4">
        <f t="shared" si="26"/>
        <v>0.047619047619047616</v>
      </c>
      <c r="J325" s="32"/>
    </row>
    <row r="326" spans="1:10" ht="12.75">
      <c r="A326" s="2" t="s">
        <v>273</v>
      </c>
      <c r="B326" s="6">
        <v>4</v>
      </c>
      <c r="C326" s="6">
        <v>8</v>
      </c>
      <c r="D326" s="6">
        <f t="shared" si="24"/>
        <v>4</v>
      </c>
      <c r="E326" s="5">
        <f t="shared" si="25"/>
        <v>1</v>
      </c>
      <c r="G326" s="4">
        <f t="shared" si="26"/>
        <v>0.09523809523809523</v>
      </c>
      <c r="J326" s="32"/>
    </row>
    <row r="327" spans="1:10" ht="12.75">
      <c r="A327" s="2" t="s">
        <v>274</v>
      </c>
      <c r="B327" s="6">
        <v>1</v>
      </c>
      <c r="C327" s="6">
        <v>3</v>
      </c>
      <c r="D327" s="6">
        <f t="shared" si="24"/>
        <v>2</v>
      </c>
      <c r="E327" s="5">
        <f t="shared" si="25"/>
        <v>2</v>
      </c>
      <c r="G327" s="4">
        <f t="shared" si="26"/>
        <v>0.03571428571428571</v>
      </c>
      <c r="J327" s="32"/>
    </row>
    <row r="328" spans="1:10" ht="12.75">
      <c r="A328" s="2" t="s">
        <v>275</v>
      </c>
      <c r="B328" s="6">
        <v>47</v>
      </c>
      <c r="C328" s="6">
        <v>36</v>
      </c>
      <c r="D328" s="6">
        <f t="shared" si="24"/>
        <v>-11</v>
      </c>
      <c r="E328" s="5">
        <f t="shared" si="25"/>
        <v>-0.23404255319148937</v>
      </c>
      <c r="G328" s="4">
        <f t="shared" si="26"/>
        <v>0.42857142857142855</v>
      </c>
      <c r="J328" s="32"/>
    </row>
    <row r="329" spans="1:10" ht="12.75">
      <c r="A329" s="2" t="s">
        <v>276</v>
      </c>
      <c r="B329" s="6">
        <v>3</v>
      </c>
      <c r="C329" s="6">
        <v>5</v>
      </c>
      <c r="D329" s="6">
        <f t="shared" si="24"/>
        <v>2</v>
      </c>
      <c r="E329" s="5">
        <f t="shared" si="25"/>
        <v>0.6666666666666666</v>
      </c>
      <c r="G329" s="4">
        <f t="shared" si="26"/>
        <v>0.05952380952380952</v>
      </c>
      <c r="J329" s="32"/>
    </row>
    <row r="330" spans="1:10" ht="12.75">
      <c r="A330" s="2" t="s">
        <v>277</v>
      </c>
      <c r="B330" s="6">
        <v>0</v>
      </c>
      <c r="C330" s="6">
        <v>2</v>
      </c>
      <c r="D330" s="6">
        <f t="shared" si="24"/>
        <v>2</v>
      </c>
      <c r="E330" s="5" t="e">
        <f t="shared" si="25"/>
        <v>#DIV/0!</v>
      </c>
      <c r="G330" s="4">
        <f t="shared" si="26"/>
        <v>0.023809523809523808</v>
      </c>
      <c r="J330" s="32"/>
    </row>
    <row r="331" spans="1:10" ht="12.75">
      <c r="A331" s="2" t="s">
        <v>278</v>
      </c>
      <c r="B331" s="6">
        <v>14</v>
      </c>
      <c r="C331" s="6">
        <v>13</v>
      </c>
      <c r="D331" s="6">
        <f t="shared" si="24"/>
        <v>-1</v>
      </c>
      <c r="E331" s="5">
        <f t="shared" si="25"/>
        <v>-0.07142857142857142</v>
      </c>
      <c r="G331" s="4">
        <f t="shared" si="26"/>
        <v>0.15476190476190477</v>
      </c>
      <c r="J331" s="32"/>
    </row>
    <row r="332" spans="1:10" ht="12.75">
      <c r="A332" s="2" t="s">
        <v>279</v>
      </c>
      <c r="B332" s="6">
        <v>11</v>
      </c>
      <c r="C332" s="6">
        <v>1</v>
      </c>
      <c r="D332" s="6">
        <f t="shared" si="24"/>
        <v>-10</v>
      </c>
      <c r="E332" s="5">
        <f t="shared" si="25"/>
        <v>-0.9090909090909091</v>
      </c>
      <c r="G332" s="4">
        <f t="shared" si="26"/>
        <v>0.011904761904761904</v>
      </c>
      <c r="J332" s="32"/>
    </row>
    <row r="333" spans="1:10" ht="12.75">
      <c r="A333" s="2" t="s">
        <v>280</v>
      </c>
      <c r="B333" s="6">
        <v>2</v>
      </c>
      <c r="C333" s="6">
        <v>1</v>
      </c>
      <c r="D333" s="6">
        <f t="shared" si="24"/>
        <v>-1</v>
      </c>
      <c r="E333" s="5">
        <f t="shared" si="25"/>
        <v>-0.5</v>
      </c>
      <c r="G333" s="4">
        <f t="shared" si="26"/>
        <v>0.011904761904761904</v>
      </c>
      <c r="J333" s="32"/>
    </row>
    <row r="334" spans="1:10" ht="12.75">
      <c r="A334" s="2" t="s">
        <v>281</v>
      </c>
      <c r="B334" s="6">
        <v>2</v>
      </c>
      <c r="C334" s="6">
        <v>0</v>
      </c>
      <c r="D334" s="6">
        <f t="shared" si="24"/>
        <v>-2</v>
      </c>
      <c r="E334" s="5">
        <f t="shared" si="25"/>
        <v>-1</v>
      </c>
      <c r="G334" s="4">
        <f t="shared" si="26"/>
        <v>0</v>
      </c>
      <c r="J334" s="32"/>
    </row>
    <row r="335" spans="1:10" ht="12.75">
      <c r="A335" s="2" t="s">
        <v>282</v>
      </c>
      <c r="B335" s="7">
        <v>0</v>
      </c>
      <c r="C335" s="6">
        <v>0</v>
      </c>
      <c r="D335" s="6">
        <f t="shared" si="24"/>
        <v>0</v>
      </c>
      <c r="E335" s="5" t="e">
        <f t="shared" si="25"/>
        <v>#DIV/0!</v>
      </c>
      <c r="F335" s="8"/>
      <c r="G335" s="4">
        <f t="shared" si="26"/>
        <v>0</v>
      </c>
      <c r="J335" s="32"/>
    </row>
    <row r="336" spans="1:10" ht="12.75">
      <c r="A336" s="2" t="s">
        <v>283</v>
      </c>
      <c r="B336" s="7">
        <v>3</v>
      </c>
      <c r="C336" s="6">
        <v>2</v>
      </c>
      <c r="D336" s="6">
        <f t="shared" si="24"/>
        <v>-1</v>
      </c>
      <c r="E336" s="5">
        <f t="shared" si="25"/>
        <v>-0.3333333333333333</v>
      </c>
      <c r="F336" s="8"/>
      <c r="G336" s="4">
        <f t="shared" si="26"/>
        <v>0.023809523809523808</v>
      </c>
      <c r="J336" s="32"/>
    </row>
    <row r="337" spans="1:10" ht="12.75">
      <c r="A337" s="2" t="s">
        <v>284</v>
      </c>
      <c r="B337" s="6">
        <v>0</v>
      </c>
      <c r="C337" s="6">
        <v>1</v>
      </c>
      <c r="D337" s="6">
        <f t="shared" si="24"/>
        <v>1</v>
      </c>
      <c r="E337" s="5" t="e">
        <f t="shared" si="25"/>
        <v>#DIV/0!</v>
      </c>
      <c r="G337" s="4">
        <f t="shared" si="26"/>
        <v>0.011904761904761904</v>
      </c>
      <c r="J337" s="32"/>
    </row>
    <row r="338" spans="1:10" ht="12.75">
      <c r="A338" s="2" t="s">
        <v>285</v>
      </c>
      <c r="B338" s="3">
        <v>0</v>
      </c>
      <c r="C338" s="3">
        <v>0</v>
      </c>
      <c r="D338" s="6">
        <f t="shared" si="24"/>
        <v>0</v>
      </c>
      <c r="E338" s="5" t="e">
        <f t="shared" si="25"/>
        <v>#DIV/0!</v>
      </c>
      <c r="G338" s="4">
        <f t="shared" si="26"/>
        <v>0</v>
      </c>
      <c r="J338" s="32"/>
    </row>
    <row r="339" spans="1:10" ht="12.75">
      <c r="A339" s="2" t="s">
        <v>0</v>
      </c>
      <c r="B339" s="3">
        <v>0</v>
      </c>
      <c r="C339" s="3">
        <v>0</v>
      </c>
      <c r="D339" s="6">
        <f t="shared" si="24"/>
        <v>0</v>
      </c>
      <c r="E339" s="5" t="e">
        <f t="shared" si="25"/>
        <v>#DIV/0!</v>
      </c>
      <c r="G339" s="4">
        <f t="shared" si="26"/>
        <v>0</v>
      </c>
      <c r="J339" s="32"/>
    </row>
    <row r="340" spans="1:10" ht="12.75">
      <c r="A340" s="2" t="s">
        <v>1</v>
      </c>
      <c r="B340" s="3">
        <v>0</v>
      </c>
      <c r="C340" s="3">
        <v>0</v>
      </c>
      <c r="D340" s="6">
        <f t="shared" si="24"/>
        <v>0</v>
      </c>
      <c r="E340" s="5" t="e">
        <f t="shared" si="25"/>
        <v>#DIV/0!</v>
      </c>
      <c r="G340" s="4">
        <f t="shared" si="26"/>
        <v>0</v>
      </c>
      <c r="J340" s="32"/>
    </row>
    <row r="341" spans="5:10" ht="12.75">
      <c r="E341" s="5"/>
      <c r="G341" s="4"/>
      <c r="J341" s="32"/>
    </row>
    <row r="342" spans="1:10" ht="12.75">
      <c r="A342" s="2" t="s">
        <v>26</v>
      </c>
      <c r="B342" s="3">
        <f>SUM(B323:B340)</f>
        <v>107</v>
      </c>
      <c r="C342" s="3">
        <f>SUM(C323:C340)</f>
        <v>84</v>
      </c>
      <c r="D342" s="3">
        <f>SUM(C342-B342)</f>
        <v>-23</v>
      </c>
      <c r="E342" s="5">
        <f>SUM(D342/B342)</f>
        <v>-0.21495327102803738</v>
      </c>
      <c r="G342" s="4">
        <f>SUM(G323:G340)</f>
        <v>0.9999999999999999</v>
      </c>
      <c r="J342" s="32"/>
    </row>
    <row r="344" ht="12.75">
      <c r="A344" s="16" t="s">
        <v>297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301</v>
      </c>
      <c r="B349" s="7">
        <v>711</v>
      </c>
      <c r="C349" s="6">
        <v>658</v>
      </c>
      <c r="D349" s="6">
        <f aca="true" t="shared" si="27" ref="D349:D358">SUM(C349-B349)</f>
        <v>-53</v>
      </c>
      <c r="E349" s="5">
        <f>SUM(D349/B349)</f>
        <v>-0.07454289732770746</v>
      </c>
      <c r="G349" s="4">
        <f aca="true" t="shared" si="28" ref="G349:G358">SUM(C349/$C$360)</f>
        <v>0.3732274532047646</v>
      </c>
    </row>
    <row r="350" spans="1:7" ht="12.75">
      <c r="A350" s="2" t="s">
        <v>220</v>
      </c>
      <c r="B350" s="6">
        <v>202</v>
      </c>
      <c r="C350" s="6">
        <v>216</v>
      </c>
      <c r="D350" s="6">
        <f t="shared" si="27"/>
        <v>14</v>
      </c>
      <c r="E350" s="5">
        <f aca="true" t="shared" si="29" ref="E350:E358">SUM(D350/B350)</f>
        <v>0.06930693069306931</v>
      </c>
      <c r="G350" s="4">
        <f t="shared" si="28"/>
        <v>0.12251843448667045</v>
      </c>
    </row>
    <row r="351" spans="1:7" ht="12.75">
      <c r="A351" s="2" t="s">
        <v>302</v>
      </c>
      <c r="B351" s="6">
        <v>204</v>
      </c>
      <c r="C351" s="6">
        <v>182</v>
      </c>
      <c r="D351" s="6">
        <f t="shared" si="27"/>
        <v>-22</v>
      </c>
      <c r="E351" s="5">
        <f t="shared" si="29"/>
        <v>-0.10784313725490197</v>
      </c>
      <c r="G351" s="4">
        <f t="shared" si="28"/>
        <v>0.10323312535450936</v>
      </c>
    </row>
    <row r="352" spans="1:7" ht="12.75">
      <c r="A352" s="2" t="s">
        <v>224</v>
      </c>
      <c r="B352" s="6">
        <v>175</v>
      </c>
      <c r="C352" s="6">
        <v>170</v>
      </c>
      <c r="D352" s="6">
        <f t="shared" si="27"/>
        <v>-5</v>
      </c>
      <c r="E352" s="5">
        <f t="shared" si="29"/>
        <v>-0.02857142857142857</v>
      </c>
      <c r="G352" s="4">
        <f t="shared" si="28"/>
        <v>0.09642654566080544</v>
      </c>
    </row>
    <row r="353" spans="1:7" ht="12.75">
      <c r="A353" s="2" t="s">
        <v>215</v>
      </c>
      <c r="B353" s="6">
        <v>214</v>
      </c>
      <c r="C353" s="6">
        <v>166</v>
      </c>
      <c r="D353" s="6">
        <f t="shared" si="27"/>
        <v>-48</v>
      </c>
      <c r="E353" s="5">
        <f t="shared" si="29"/>
        <v>-0.22429906542056074</v>
      </c>
      <c r="G353" s="4">
        <f t="shared" si="28"/>
        <v>0.09415768576290415</v>
      </c>
    </row>
    <row r="354" spans="1:7" ht="12.75">
      <c r="A354" s="2" t="s">
        <v>304</v>
      </c>
      <c r="B354" s="6">
        <v>126</v>
      </c>
      <c r="C354" s="6">
        <v>157</v>
      </c>
      <c r="D354" s="6">
        <f t="shared" si="27"/>
        <v>31</v>
      </c>
      <c r="E354" s="5">
        <f t="shared" si="29"/>
        <v>0.24603174603174602</v>
      </c>
      <c r="G354" s="4">
        <f t="shared" si="28"/>
        <v>0.0890527509926262</v>
      </c>
    </row>
    <row r="355" spans="1:7" ht="12.75">
      <c r="A355" s="2" t="s">
        <v>303</v>
      </c>
      <c r="B355" s="6">
        <v>142</v>
      </c>
      <c r="C355" s="6">
        <v>108</v>
      </c>
      <c r="D355" s="6">
        <f t="shared" si="27"/>
        <v>-34</v>
      </c>
      <c r="E355" s="5">
        <f t="shared" si="29"/>
        <v>-0.23943661971830985</v>
      </c>
      <c r="G355" s="4">
        <f t="shared" si="28"/>
        <v>0.061259217243335225</v>
      </c>
    </row>
    <row r="356" spans="1:7" ht="12.75">
      <c r="A356" s="2" t="s">
        <v>306</v>
      </c>
      <c r="B356" s="6">
        <v>53</v>
      </c>
      <c r="C356" s="6">
        <v>51</v>
      </c>
      <c r="D356" s="6">
        <f t="shared" si="27"/>
        <v>-2</v>
      </c>
      <c r="E356" s="5">
        <f t="shared" si="29"/>
        <v>-0.03773584905660377</v>
      </c>
      <c r="G356" s="4">
        <f t="shared" si="28"/>
        <v>0.028927963698241632</v>
      </c>
    </row>
    <row r="357" spans="1:7" ht="12.75">
      <c r="A357" s="2" t="s">
        <v>307</v>
      </c>
      <c r="B357" s="6">
        <v>27</v>
      </c>
      <c r="C357" s="6">
        <v>31</v>
      </c>
      <c r="D357" s="6">
        <f t="shared" si="27"/>
        <v>4</v>
      </c>
      <c r="E357" s="5">
        <f t="shared" si="29"/>
        <v>0.14814814814814814</v>
      </c>
      <c r="G357" s="4">
        <f t="shared" si="28"/>
        <v>0.01758366420873511</v>
      </c>
    </row>
    <row r="358" spans="1:7" ht="12.75">
      <c r="A358" s="2" t="s">
        <v>305</v>
      </c>
      <c r="B358" s="6">
        <v>60</v>
      </c>
      <c r="C358" s="6">
        <v>24</v>
      </c>
      <c r="D358" s="6">
        <f t="shared" si="27"/>
        <v>-36</v>
      </c>
      <c r="E358" s="5">
        <f t="shared" si="29"/>
        <v>-0.6</v>
      </c>
      <c r="G358" s="4">
        <f t="shared" si="28"/>
        <v>0.013613159387407828</v>
      </c>
    </row>
    <row r="359" spans="5:7" ht="12.75">
      <c r="E359" s="5"/>
      <c r="G359" s="4"/>
    </row>
    <row r="360" spans="1:7" ht="12.75">
      <c r="A360" s="2" t="s">
        <v>26</v>
      </c>
      <c r="B360" s="3">
        <f>SUM(B349:B358)</f>
        <v>1914</v>
      </c>
      <c r="C360" s="3">
        <f>SUM(C349:C358)</f>
        <v>1763</v>
      </c>
      <c r="D360" s="3">
        <f>SUM(C360-B360)</f>
        <v>-151</v>
      </c>
      <c r="E360" s="5">
        <f>SUM(D360/B360)</f>
        <v>-0.07889237199582028</v>
      </c>
      <c r="G360" s="4">
        <f>SUM(G349:G358)</f>
        <v>1.0000000000000002</v>
      </c>
    </row>
  </sheetData>
  <sheetProtection/>
  <conditionalFormatting sqref="D39:D49 D51:D60 D1:D2 D18:D37 D62:D73 D75:D85 D87:D99 D101:D105 D124:D149 D151:D153 D107:D109 D184:D206 D155:D182 D208:D226 D322:D346 D293:D320 D228:D286 D288:D291 D4:D16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Ursing</dc:creator>
  <cp:keywords/>
  <dc:description/>
  <cp:lastModifiedBy>igr</cp:lastModifiedBy>
  <cp:lastPrinted>2009-03-27T16:31:19Z</cp:lastPrinted>
  <dcterms:created xsi:type="dcterms:W3CDTF">2008-02-05T08:23:11Z</dcterms:created>
  <dcterms:modified xsi:type="dcterms:W3CDTF">2014-03-21T10:04:57Z</dcterms:modified>
  <cp:category/>
  <cp:version/>
  <cp:contentType/>
  <cp:contentStatus/>
</cp:coreProperties>
</file>