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ADM-2002" sheetId="1" r:id="rId1"/>
  </sheets>
  <definedNames/>
  <calcPr fullCalcOnLoad="1"/>
</workbook>
</file>

<file path=xl/sharedStrings.xml><?xml version="1.0" encoding="utf-8"?>
<sst xmlns="http://schemas.openxmlformats.org/spreadsheetml/2006/main" count="121" uniqueCount="103">
  <si>
    <t>Administrativt bidrag 2002</t>
  </si>
  <si>
    <t>4-10 år</t>
  </si>
  <si>
    <t>11-20 år</t>
  </si>
  <si>
    <t>Summa</t>
  </si>
  <si>
    <t>Belopp</t>
  </si>
  <si>
    <t>IDROTTSFÖRENINGAR</t>
  </si>
  <si>
    <t>Natur o Miljö</t>
  </si>
  <si>
    <t>Scoutkårer</t>
  </si>
  <si>
    <t>Kultur</t>
  </si>
  <si>
    <t>Handikapp</t>
  </si>
  <si>
    <t>Övrigt</t>
  </si>
  <si>
    <t>Summa idrottsföreningar</t>
  </si>
  <si>
    <t>Summa övriga föreningar</t>
  </si>
  <si>
    <t xml:space="preserve">   ***   TOTALT   ***</t>
  </si>
  <si>
    <t>Atlas Copco IF</t>
  </si>
  <si>
    <t>Björknäs Bordtennisklubb</t>
  </si>
  <si>
    <t xml:space="preserve">Björknäspojkarna FF </t>
  </si>
  <si>
    <t xml:space="preserve">Boo SK </t>
  </si>
  <si>
    <t xml:space="preserve">Boo FF </t>
  </si>
  <si>
    <t xml:space="preserve">Boo IF </t>
  </si>
  <si>
    <t xml:space="preserve">Boo KFUM </t>
  </si>
  <si>
    <t>Fisksätra IF</t>
  </si>
  <si>
    <t xml:space="preserve">Fornuddens IBK </t>
  </si>
  <si>
    <t>Fotfolket</t>
  </si>
  <si>
    <t xml:space="preserve">Friskis &amp; Svettis </t>
  </si>
  <si>
    <t xml:space="preserve">Jarlabergs IF </t>
  </si>
  <si>
    <t xml:space="preserve">Järla IF Fotboll </t>
  </si>
  <si>
    <t xml:space="preserve">Järla IF Orientering </t>
  </si>
  <si>
    <t xml:space="preserve">KSSS </t>
  </si>
  <si>
    <t xml:space="preserve">Lännersta Simsällskap </t>
  </si>
  <si>
    <t xml:space="preserve">Nacka Bordtennisklubb </t>
  </si>
  <si>
    <t xml:space="preserve">Nacka Golfklubb </t>
  </si>
  <si>
    <t xml:space="preserve">Nacka Gymnastikförening </t>
  </si>
  <si>
    <t xml:space="preserve">Nacka Handikappidrott </t>
  </si>
  <si>
    <t>Nacka Hockeyklubb</t>
  </si>
  <si>
    <t xml:space="preserve">Nacka Judoklubb </t>
  </si>
  <si>
    <t>Nacka Ju-Jutsuklubb</t>
  </si>
  <si>
    <t>Nacka Karate Club</t>
  </si>
  <si>
    <t xml:space="preserve">Nacka Ridklubb </t>
  </si>
  <si>
    <t xml:space="preserve">Nacka S-badens Skytteför. </t>
  </si>
  <si>
    <t>Nysätra Optimistklubb</t>
  </si>
  <si>
    <t xml:space="preserve">OK Ravinen </t>
  </si>
  <si>
    <t xml:space="preserve">Orminge Bordtennisklubb </t>
  </si>
  <si>
    <t xml:space="preserve">Orminge IBK </t>
  </si>
  <si>
    <t xml:space="preserve">För. Saltsjöbadsbaletten </t>
  </si>
  <si>
    <t xml:space="preserve">S-badens IBK </t>
  </si>
  <si>
    <t xml:space="preserve">S-badens Golfklubb </t>
  </si>
  <si>
    <t xml:space="preserve">S-badens IF </t>
  </si>
  <si>
    <t xml:space="preserve">S-badens LTK </t>
  </si>
  <si>
    <t xml:space="preserve">S-badens Rodelklubb </t>
  </si>
  <si>
    <t xml:space="preserve">S-badens Slalomklubb </t>
  </si>
  <si>
    <t xml:space="preserve">S-badens Teaterklubb </t>
  </si>
  <si>
    <t xml:space="preserve">Segelklubben Måsungen </t>
  </si>
  <si>
    <t xml:space="preserve">Sickla Hoppers Gymn.för. </t>
  </si>
  <si>
    <t xml:space="preserve">Skuru IK </t>
  </si>
  <si>
    <t xml:space="preserve">Storängens LTK </t>
  </si>
  <si>
    <t xml:space="preserve">Älta IF </t>
  </si>
  <si>
    <t xml:space="preserve">Älta TK </t>
  </si>
  <si>
    <t>Saltsjö-Duvnäs TK</t>
  </si>
  <si>
    <t xml:space="preserve">Friluftsfrämj. Nacka/S-baden </t>
  </si>
  <si>
    <t xml:space="preserve">Friluftsfrämj. Boo </t>
  </si>
  <si>
    <t>Natursnok/S-badens Naturskyddsför</t>
  </si>
  <si>
    <t xml:space="preserve">Nacka Sjöscoutkår </t>
  </si>
  <si>
    <t xml:space="preserve">Nacka-Boo Scoutkår NSF </t>
  </si>
  <si>
    <t xml:space="preserve">Saltsjö-Boo Scoutkår </t>
  </si>
  <si>
    <t xml:space="preserve">S-badens Sjöscoutkår </t>
  </si>
  <si>
    <t xml:space="preserve">Älta Scoutkår </t>
  </si>
  <si>
    <t xml:space="preserve">Afganska Pennklubben </t>
  </si>
  <si>
    <t xml:space="preserve">För. Bildskolan Nacka/Värmdö </t>
  </si>
  <si>
    <t xml:space="preserve">Nacka Hembygdsgille </t>
  </si>
  <si>
    <t xml:space="preserve">Atlas Kehro </t>
  </si>
  <si>
    <t xml:space="preserve">Gambianska föreningen </t>
  </si>
  <si>
    <t xml:space="preserve">Internat. Kvinnoför. Fisksätra </t>
  </si>
  <si>
    <t xml:space="preserve">FUB Nacka-Värmdö </t>
  </si>
  <si>
    <t xml:space="preserve">Simklubben Grodan </t>
  </si>
  <si>
    <t xml:space="preserve">Nacka Hundungdom </t>
  </si>
  <si>
    <t xml:space="preserve">Nackavikens 4H </t>
  </si>
  <si>
    <t>Nacka SMU</t>
  </si>
  <si>
    <t xml:space="preserve">Modellflygkl. Red Baron </t>
  </si>
  <si>
    <t xml:space="preserve">Ingarö Golfklubb Nacka-avd </t>
  </si>
  <si>
    <t>Janes Dans Sportaerobic</t>
  </si>
  <si>
    <t>Älta Gymnastikförening</t>
  </si>
  <si>
    <t xml:space="preserve">Friluftsfrämj. Älta </t>
  </si>
  <si>
    <t>Nacka Biologiska förening</t>
  </si>
  <si>
    <t>Invandrarföreningar</t>
  </si>
  <si>
    <t>Förändring</t>
  </si>
  <si>
    <t>Antal</t>
  </si>
  <si>
    <t>%</t>
  </si>
  <si>
    <t>Adm.bidrag 2002</t>
  </si>
  <si>
    <t>Jämförelse 2001</t>
  </si>
  <si>
    <t>Nacka FF</t>
  </si>
  <si>
    <t>Nacka Vattenskidklubb</t>
  </si>
  <si>
    <t>Eritrianska Föreningen</t>
  </si>
  <si>
    <t>Somaliska Föreningen</t>
  </si>
  <si>
    <t>Nacka Schackklubb</t>
  </si>
  <si>
    <t>Ej bidrag 2002</t>
  </si>
  <si>
    <t>TOTALT</t>
  </si>
  <si>
    <t>Ny</t>
  </si>
  <si>
    <t>Ej sökt</t>
  </si>
  <si>
    <t>ÖVRIGA FÖRENINGAR</t>
  </si>
  <si>
    <t xml:space="preserve">Fisksätra Scoutkår </t>
  </si>
  <si>
    <t>Saltsjöbadens Windsurfingklubb</t>
  </si>
  <si>
    <t>Astma o Allergiföreningen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</si>
</sst>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9" fontId="4" fillId="0" borderId="0" xfId="15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right"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2" xfId="0" applyFont="1" applyBorder="1" applyAlignment="1">
      <alignment horizontal="right"/>
    </xf>
    <xf numFmtId="0" fontId="4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" xfId="0" applyBorder="1" applyAlignment="1">
      <alignment horizontal="right"/>
    </xf>
    <xf numFmtId="0" fontId="2" fillId="0" borderId="13" xfId="0" applyFont="1" applyBorder="1" applyAlignment="1">
      <alignment/>
    </xf>
    <xf numFmtId="0" fontId="0" fillId="0" borderId="5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2" fillId="0" borderId="2" xfId="0" applyFont="1" applyBorder="1" applyAlignment="1">
      <alignment horizontal="center"/>
    </xf>
    <xf numFmtId="9" fontId="2" fillId="0" borderId="5" xfId="15" applyFont="1" applyBorder="1" applyAlignment="1">
      <alignment/>
    </xf>
    <xf numFmtId="9" fontId="0" fillId="0" borderId="5" xfId="15" applyBorder="1" applyAlignment="1">
      <alignment/>
    </xf>
    <xf numFmtId="9" fontId="2" fillId="0" borderId="8" xfId="15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3" width="6.28125" style="0" customWidth="1"/>
    <col min="4" max="4" width="6.7109375" style="0" customWidth="1"/>
    <col min="5" max="5" width="7.7109375" style="0" customWidth="1"/>
    <col min="6" max="7" width="6.28125" style="0" customWidth="1"/>
    <col min="8" max="8" width="6.7109375" style="0" customWidth="1"/>
    <col min="9" max="9" width="6.28125" style="0" customWidth="1"/>
    <col min="10" max="10" width="5.7109375" style="0" customWidth="1"/>
  </cols>
  <sheetData>
    <row r="3" ht="20.25">
      <c r="A3" s="1" t="s">
        <v>0</v>
      </c>
    </row>
    <row r="4" spans="1:8" s="3" customFormat="1" ht="12" thickBot="1">
      <c r="A4" s="31"/>
      <c r="F4" s="30"/>
      <c r="G4" s="30"/>
      <c r="H4" s="30"/>
    </row>
    <row r="5" spans="1:10" s="2" customFormat="1" ht="12.75">
      <c r="A5" s="37"/>
      <c r="B5" s="60" t="s">
        <v>88</v>
      </c>
      <c r="C5" s="61"/>
      <c r="D5" s="61"/>
      <c r="E5" s="62"/>
      <c r="F5" s="63" t="s">
        <v>89</v>
      </c>
      <c r="G5" s="64"/>
      <c r="H5" s="65"/>
      <c r="I5" s="60" t="s">
        <v>85</v>
      </c>
      <c r="J5" s="62"/>
    </row>
    <row r="6" spans="1:10" s="12" customFormat="1" ht="11.25">
      <c r="A6" s="38"/>
      <c r="B6" s="20" t="s">
        <v>1</v>
      </c>
      <c r="C6" s="14" t="s">
        <v>2</v>
      </c>
      <c r="D6" s="14" t="s">
        <v>3</v>
      </c>
      <c r="E6" s="21" t="s">
        <v>4</v>
      </c>
      <c r="F6" s="17" t="s">
        <v>1</v>
      </c>
      <c r="G6" s="14" t="s">
        <v>2</v>
      </c>
      <c r="H6" s="29" t="s">
        <v>3</v>
      </c>
      <c r="I6" s="42" t="s">
        <v>86</v>
      </c>
      <c r="J6" s="43" t="s">
        <v>87</v>
      </c>
    </row>
    <row r="7" spans="1:10" s="12" customFormat="1" ht="11.25">
      <c r="A7" s="38"/>
      <c r="B7" s="20"/>
      <c r="C7" s="14"/>
      <c r="D7" s="14"/>
      <c r="E7" s="21"/>
      <c r="F7" s="17"/>
      <c r="G7" s="14"/>
      <c r="H7" s="29"/>
      <c r="I7" s="20"/>
      <c r="J7" s="21"/>
    </row>
    <row r="8" spans="1:10" ht="12.75">
      <c r="A8" s="39" t="s">
        <v>5</v>
      </c>
      <c r="B8" s="22"/>
      <c r="C8" s="15"/>
      <c r="D8" s="15"/>
      <c r="E8" s="23"/>
      <c r="F8" s="18"/>
      <c r="G8" s="15"/>
      <c r="H8" s="16"/>
      <c r="I8" s="22"/>
      <c r="J8" s="23"/>
    </row>
    <row r="9" spans="1:10" ht="12.75">
      <c r="A9" s="40" t="s">
        <v>14</v>
      </c>
      <c r="B9" s="22">
        <v>65</v>
      </c>
      <c r="C9" s="15">
        <v>69</v>
      </c>
      <c r="D9" s="15">
        <v>134</v>
      </c>
      <c r="E9" s="23">
        <v>17500</v>
      </c>
      <c r="F9" s="18">
        <v>71</v>
      </c>
      <c r="G9" s="15">
        <v>40</v>
      </c>
      <c r="H9" s="16">
        <f>SUM(F9:G9)</f>
        <v>111</v>
      </c>
      <c r="I9" s="22">
        <f>D9-H9</f>
        <v>23</v>
      </c>
      <c r="J9" s="58">
        <f>I9/H9</f>
        <v>0.2072072072072072</v>
      </c>
    </row>
    <row r="10" spans="1:10" ht="12.75">
      <c r="A10" s="40" t="s">
        <v>15</v>
      </c>
      <c r="B10" s="22">
        <v>4</v>
      </c>
      <c r="C10" s="15">
        <v>27</v>
      </c>
      <c r="D10" s="15">
        <v>31</v>
      </c>
      <c r="E10" s="23">
        <v>4490</v>
      </c>
      <c r="F10" s="18">
        <v>6</v>
      </c>
      <c r="G10" s="15">
        <v>26</v>
      </c>
      <c r="H10" s="16">
        <f aca="true" t="shared" si="0" ref="H10:H56">SUM(F10:G10)</f>
        <v>32</v>
      </c>
      <c r="I10" s="22">
        <f aca="true" t="shared" si="1" ref="I10:I56">D10-H10</f>
        <v>-1</v>
      </c>
      <c r="J10" s="58">
        <f aca="true" t="shared" si="2" ref="J10:J56">I10/H10</f>
        <v>-0.03125</v>
      </c>
    </row>
    <row r="11" spans="1:10" ht="12.75">
      <c r="A11" s="40" t="s">
        <v>16</v>
      </c>
      <c r="B11" s="22">
        <v>8</v>
      </c>
      <c r="C11" s="15">
        <v>23</v>
      </c>
      <c r="D11" s="15">
        <v>31</v>
      </c>
      <c r="E11" s="23">
        <v>4330</v>
      </c>
      <c r="F11" s="18">
        <v>19</v>
      </c>
      <c r="G11" s="15">
        <v>7</v>
      </c>
      <c r="H11" s="16">
        <f t="shared" si="0"/>
        <v>26</v>
      </c>
      <c r="I11" s="22">
        <f t="shared" si="1"/>
        <v>5</v>
      </c>
      <c r="J11" s="58">
        <f t="shared" si="2"/>
        <v>0.19230769230769232</v>
      </c>
    </row>
    <row r="12" spans="1:10" ht="12.75">
      <c r="A12" s="40" t="s">
        <v>18</v>
      </c>
      <c r="B12" s="22">
        <v>999</v>
      </c>
      <c r="C12" s="15">
        <v>476</v>
      </c>
      <c r="D12" s="15">
        <v>1475</v>
      </c>
      <c r="E12" s="23">
        <v>181290</v>
      </c>
      <c r="F12" s="18">
        <v>920</v>
      </c>
      <c r="G12" s="15">
        <v>354</v>
      </c>
      <c r="H12" s="16">
        <f t="shared" si="0"/>
        <v>1274</v>
      </c>
      <c r="I12" s="22">
        <f t="shared" si="1"/>
        <v>201</v>
      </c>
      <c r="J12" s="58">
        <f t="shared" si="2"/>
        <v>0.1577708006279435</v>
      </c>
    </row>
    <row r="13" spans="1:10" ht="12.75">
      <c r="A13" s="40" t="s">
        <v>19</v>
      </c>
      <c r="B13" s="22">
        <v>523</v>
      </c>
      <c r="C13" s="15">
        <v>384</v>
      </c>
      <c r="D13" s="15">
        <v>907</v>
      </c>
      <c r="E13" s="23">
        <v>115130</v>
      </c>
      <c r="F13" s="18">
        <v>576</v>
      </c>
      <c r="G13" s="15">
        <v>362</v>
      </c>
      <c r="H13" s="16">
        <f t="shared" si="0"/>
        <v>938</v>
      </c>
      <c r="I13" s="22">
        <f t="shared" si="1"/>
        <v>-31</v>
      </c>
      <c r="J13" s="58">
        <f t="shared" si="2"/>
        <v>-0.03304904051172708</v>
      </c>
    </row>
    <row r="14" spans="1:10" ht="12.75">
      <c r="A14" s="40" t="s">
        <v>20</v>
      </c>
      <c r="B14" s="22">
        <v>854</v>
      </c>
      <c r="C14" s="15">
        <v>631</v>
      </c>
      <c r="D14" s="15">
        <v>1485</v>
      </c>
      <c r="E14" s="23">
        <v>188590</v>
      </c>
      <c r="F14" s="18">
        <v>939</v>
      </c>
      <c r="G14" s="15">
        <v>634</v>
      </c>
      <c r="H14" s="16">
        <f t="shared" si="0"/>
        <v>1573</v>
      </c>
      <c r="I14" s="22">
        <f t="shared" si="1"/>
        <v>-88</v>
      </c>
      <c r="J14" s="58">
        <f t="shared" si="2"/>
        <v>-0.055944055944055944</v>
      </c>
    </row>
    <row r="15" spans="1:10" ht="12.75">
      <c r="A15" s="40" t="s">
        <v>17</v>
      </c>
      <c r="B15" s="22">
        <v>142</v>
      </c>
      <c r="C15" s="15">
        <v>53</v>
      </c>
      <c r="D15" s="15">
        <v>195</v>
      </c>
      <c r="E15" s="23">
        <v>23570</v>
      </c>
      <c r="F15" s="18">
        <v>182</v>
      </c>
      <c r="G15" s="15">
        <v>115</v>
      </c>
      <c r="H15" s="16">
        <f t="shared" si="0"/>
        <v>297</v>
      </c>
      <c r="I15" s="22">
        <f t="shared" si="1"/>
        <v>-102</v>
      </c>
      <c r="J15" s="58">
        <f t="shared" si="2"/>
        <v>-0.3434343434343434</v>
      </c>
    </row>
    <row r="16" spans="1:10" ht="12.75">
      <c r="A16" s="40" t="s">
        <v>21</v>
      </c>
      <c r="B16" s="22">
        <v>41</v>
      </c>
      <c r="C16" s="15">
        <v>62</v>
      </c>
      <c r="D16" s="15">
        <v>103</v>
      </c>
      <c r="E16" s="23">
        <v>13810</v>
      </c>
      <c r="F16" s="18">
        <v>50</v>
      </c>
      <c r="G16" s="15">
        <v>73</v>
      </c>
      <c r="H16" s="16">
        <f t="shared" si="0"/>
        <v>123</v>
      </c>
      <c r="I16" s="22">
        <f t="shared" si="1"/>
        <v>-20</v>
      </c>
      <c r="J16" s="58">
        <f t="shared" si="2"/>
        <v>-0.16260162601626016</v>
      </c>
    </row>
    <row r="17" spans="1:10" ht="12.75">
      <c r="A17" s="40" t="s">
        <v>22</v>
      </c>
      <c r="B17" s="22">
        <v>101</v>
      </c>
      <c r="C17" s="15">
        <v>125</v>
      </c>
      <c r="D17" s="15">
        <v>226</v>
      </c>
      <c r="E17" s="23">
        <v>29860</v>
      </c>
      <c r="F17" s="18">
        <v>100</v>
      </c>
      <c r="G17" s="15">
        <v>93</v>
      </c>
      <c r="H17" s="16">
        <f t="shared" si="0"/>
        <v>193</v>
      </c>
      <c r="I17" s="22">
        <f t="shared" si="1"/>
        <v>33</v>
      </c>
      <c r="J17" s="58">
        <f t="shared" si="2"/>
        <v>0.17098445595854922</v>
      </c>
    </row>
    <row r="18" spans="1:10" ht="12.75">
      <c r="A18" s="40" t="s">
        <v>23</v>
      </c>
      <c r="B18" s="22">
        <v>1</v>
      </c>
      <c r="C18" s="15">
        <v>25</v>
      </c>
      <c r="D18" s="15">
        <v>26</v>
      </c>
      <c r="E18" s="23">
        <v>3860</v>
      </c>
      <c r="F18" s="18"/>
      <c r="G18" s="15"/>
      <c r="H18" s="46" t="s">
        <v>97</v>
      </c>
      <c r="I18" s="22"/>
      <c r="J18" s="58"/>
    </row>
    <row r="19" spans="1:10" ht="12.75">
      <c r="A19" s="40" t="s">
        <v>24</v>
      </c>
      <c r="B19" s="22">
        <v>0</v>
      </c>
      <c r="C19" s="15">
        <v>405</v>
      </c>
      <c r="D19" s="15">
        <v>405</v>
      </c>
      <c r="E19" s="23">
        <v>60750</v>
      </c>
      <c r="F19" s="18">
        <v>0</v>
      </c>
      <c r="G19" s="15">
        <v>417</v>
      </c>
      <c r="H19" s="16">
        <f t="shared" si="0"/>
        <v>417</v>
      </c>
      <c r="I19" s="22">
        <f t="shared" si="1"/>
        <v>-12</v>
      </c>
      <c r="J19" s="58">
        <f t="shared" si="2"/>
        <v>-0.02877697841726619</v>
      </c>
    </row>
    <row r="20" spans="1:10" ht="12.75">
      <c r="A20" s="40" t="s">
        <v>44</v>
      </c>
      <c r="B20" s="22">
        <v>216</v>
      </c>
      <c r="C20" s="15">
        <v>98</v>
      </c>
      <c r="D20" s="15">
        <v>314</v>
      </c>
      <c r="E20" s="23">
        <v>38460</v>
      </c>
      <c r="F20" s="18">
        <v>187</v>
      </c>
      <c r="G20" s="15">
        <v>110</v>
      </c>
      <c r="H20" s="16">
        <f t="shared" si="0"/>
        <v>297</v>
      </c>
      <c r="I20" s="22">
        <f t="shared" si="1"/>
        <v>17</v>
      </c>
      <c r="J20" s="58">
        <f t="shared" si="2"/>
        <v>0.05723905723905724</v>
      </c>
    </row>
    <row r="21" spans="1:10" ht="12.75">
      <c r="A21" s="40" t="s">
        <v>79</v>
      </c>
      <c r="B21" s="22">
        <v>0</v>
      </c>
      <c r="C21" s="15">
        <v>102</v>
      </c>
      <c r="D21" s="15">
        <v>102</v>
      </c>
      <c r="E21" s="23">
        <v>15300</v>
      </c>
      <c r="F21" s="18"/>
      <c r="G21" s="15"/>
      <c r="H21" s="46" t="s">
        <v>97</v>
      </c>
      <c r="I21" s="22"/>
      <c r="J21" s="58"/>
    </row>
    <row r="22" spans="1:10" ht="12.75">
      <c r="A22" s="40" t="s">
        <v>80</v>
      </c>
      <c r="B22" s="22">
        <v>562</v>
      </c>
      <c r="C22" s="15">
        <v>372</v>
      </c>
      <c r="D22" s="15">
        <v>934</v>
      </c>
      <c r="E22" s="23">
        <v>117620</v>
      </c>
      <c r="F22" s="18">
        <v>540</v>
      </c>
      <c r="G22" s="15">
        <v>351</v>
      </c>
      <c r="H22" s="16">
        <f t="shared" si="0"/>
        <v>891</v>
      </c>
      <c r="I22" s="22">
        <f t="shared" si="1"/>
        <v>43</v>
      </c>
      <c r="J22" s="58">
        <f t="shared" si="2"/>
        <v>0.04826038159371493</v>
      </c>
    </row>
    <row r="23" spans="1:10" ht="12.75">
      <c r="A23" s="40" t="s">
        <v>25</v>
      </c>
      <c r="B23" s="22">
        <v>136</v>
      </c>
      <c r="C23" s="15">
        <v>63</v>
      </c>
      <c r="D23" s="15">
        <v>199</v>
      </c>
      <c r="E23" s="23">
        <v>24410</v>
      </c>
      <c r="F23" s="18">
        <v>108</v>
      </c>
      <c r="G23" s="15">
        <v>66</v>
      </c>
      <c r="H23" s="16">
        <f t="shared" si="0"/>
        <v>174</v>
      </c>
      <c r="I23" s="22">
        <f t="shared" si="1"/>
        <v>25</v>
      </c>
      <c r="J23" s="58">
        <f t="shared" si="2"/>
        <v>0.14367816091954022</v>
      </c>
    </row>
    <row r="24" spans="1:10" ht="12.75">
      <c r="A24" s="40" t="s">
        <v>26</v>
      </c>
      <c r="B24" s="22">
        <v>420</v>
      </c>
      <c r="C24" s="15">
        <v>244</v>
      </c>
      <c r="D24" s="15">
        <v>664</v>
      </c>
      <c r="E24" s="23">
        <v>82800</v>
      </c>
      <c r="F24" s="18">
        <v>388</v>
      </c>
      <c r="G24" s="15">
        <v>195</v>
      </c>
      <c r="H24" s="16">
        <f t="shared" si="0"/>
        <v>583</v>
      </c>
      <c r="I24" s="22">
        <f t="shared" si="1"/>
        <v>81</v>
      </c>
      <c r="J24" s="58">
        <f t="shared" si="2"/>
        <v>0.13893653516295026</v>
      </c>
    </row>
    <row r="25" spans="1:10" ht="12.75">
      <c r="A25" s="40" t="s">
        <v>27</v>
      </c>
      <c r="B25" s="22">
        <v>38</v>
      </c>
      <c r="C25" s="15">
        <v>62</v>
      </c>
      <c r="D25" s="15">
        <v>100</v>
      </c>
      <c r="E25" s="23">
        <v>13480</v>
      </c>
      <c r="F25" s="18">
        <v>40</v>
      </c>
      <c r="G25" s="15">
        <v>59</v>
      </c>
      <c r="H25" s="16">
        <f t="shared" si="0"/>
        <v>99</v>
      </c>
      <c r="I25" s="22">
        <f t="shared" si="1"/>
        <v>1</v>
      </c>
      <c r="J25" s="58">
        <f t="shared" si="2"/>
        <v>0.010101010101010102</v>
      </c>
    </row>
    <row r="26" spans="1:10" ht="12.75">
      <c r="A26" s="40" t="s">
        <v>28</v>
      </c>
      <c r="B26" s="22">
        <v>162</v>
      </c>
      <c r="C26" s="15">
        <v>275</v>
      </c>
      <c r="D26" s="15">
        <v>437</v>
      </c>
      <c r="E26" s="23">
        <v>59070</v>
      </c>
      <c r="F26" s="18">
        <v>76</v>
      </c>
      <c r="G26" s="15">
        <v>283</v>
      </c>
      <c r="H26" s="16">
        <f t="shared" si="0"/>
        <v>359</v>
      </c>
      <c r="I26" s="22">
        <f t="shared" si="1"/>
        <v>78</v>
      </c>
      <c r="J26" s="58">
        <f t="shared" si="2"/>
        <v>0.21727019498607242</v>
      </c>
    </row>
    <row r="27" spans="1:10" ht="12.75">
      <c r="A27" s="40" t="s">
        <v>29</v>
      </c>
      <c r="B27" s="22">
        <v>132</v>
      </c>
      <c r="C27" s="15">
        <v>1</v>
      </c>
      <c r="D27" s="15">
        <v>133</v>
      </c>
      <c r="E27" s="23">
        <v>14670</v>
      </c>
      <c r="F27" s="18">
        <v>167</v>
      </c>
      <c r="G27" s="15">
        <v>2</v>
      </c>
      <c r="H27" s="16">
        <f t="shared" si="0"/>
        <v>169</v>
      </c>
      <c r="I27" s="22">
        <f t="shared" si="1"/>
        <v>-36</v>
      </c>
      <c r="J27" s="58">
        <f t="shared" si="2"/>
        <v>-0.21301775147928995</v>
      </c>
    </row>
    <row r="28" spans="1:10" ht="12.75">
      <c r="A28" s="40" t="s">
        <v>30</v>
      </c>
      <c r="B28" s="22">
        <v>3</v>
      </c>
      <c r="C28" s="15">
        <v>21</v>
      </c>
      <c r="D28" s="15">
        <v>24</v>
      </c>
      <c r="E28" s="23">
        <v>3480</v>
      </c>
      <c r="F28" s="18">
        <v>0</v>
      </c>
      <c r="G28" s="15">
        <v>28</v>
      </c>
      <c r="H28" s="16">
        <f t="shared" si="0"/>
        <v>28</v>
      </c>
      <c r="I28" s="22">
        <f t="shared" si="1"/>
        <v>-4</v>
      </c>
      <c r="J28" s="58">
        <f t="shared" si="2"/>
        <v>-0.14285714285714285</v>
      </c>
    </row>
    <row r="29" spans="1:10" ht="12.75">
      <c r="A29" s="40" t="s">
        <v>31</v>
      </c>
      <c r="B29" s="22">
        <v>23</v>
      </c>
      <c r="C29" s="15">
        <v>186</v>
      </c>
      <c r="D29" s="15">
        <v>209</v>
      </c>
      <c r="E29" s="23">
        <v>30430</v>
      </c>
      <c r="F29" s="18">
        <v>24</v>
      </c>
      <c r="G29" s="15">
        <v>203</v>
      </c>
      <c r="H29" s="16">
        <f t="shared" si="0"/>
        <v>227</v>
      </c>
      <c r="I29" s="22">
        <f t="shared" si="1"/>
        <v>-18</v>
      </c>
      <c r="J29" s="58">
        <f t="shared" si="2"/>
        <v>-0.07929515418502203</v>
      </c>
    </row>
    <row r="30" spans="1:10" ht="12.75">
      <c r="A30" s="40" t="s">
        <v>32</v>
      </c>
      <c r="B30" s="22">
        <v>107</v>
      </c>
      <c r="C30" s="15">
        <v>69</v>
      </c>
      <c r="D30" s="15">
        <v>176</v>
      </c>
      <c r="E30" s="23">
        <v>22120</v>
      </c>
      <c r="F30" s="18"/>
      <c r="G30" s="15"/>
      <c r="H30" s="16" t="s">
        <v>98</v>
      </c>
      <c r="I30" s="22"/>
      <c r="J30" s="58"/>
    </row>
    <row r="31" spans="1:10" ht="12.75">
      <c r="A31" s="40" t="s">
        <v>33</v>
      </c>
      <c r="B31" s="22">
        <v>0</v>
      </c>
      <c r="C31" s="15">
        <v>163</v>
      </c>
      <c r="D31" s="15">
        <v>163</v>
      </c>
      <c r="E31" s="23">
        <v>24450</v>
      </c>
      <c r="F31" s="18">
        <v>0</v>
      </c>
      <c r="G31" s="15">
        <v>229</v>
      </c>
      <c r="H31" s="16">
        <f t="shared" si="0"/>
        <v>229</v>
      </c>
      <c r="I31" s="22">
        <f t="shared" si="1"/>
        <v>-66</v>
      </c>
      <c r="J31" s="58">
        <f t="shared" si="2"/>
        <v>-0.28820960698689957</v>
      </c>
    </row>
    <row r="32" spans="1:10" ht="12.75">
      <c r="A32" s="40" t="s">
        <v>34</v>
      </c>
      <c r="B32" s="22">
        <v>85</v>
      </c>
      <c r="C32" s="15">
        <v>176</v>
      </c>
      <c r="D32" s="15">
        <v>261</v>
      </c>
      <c r="E32" s="23">
        <v>35750</v>
      </c>
      <c r="F32" s="18">
        <v>91</v>
      </c>
      <c r="G32" s="15">
        <v>167</v>
      </c>
      <c r="H32" s="16">
        <f t="shared" si="0"/>
        <v>258</v>
      </c>
      <c r="I32" s="22">
        <f t="shared" si="1"/>
        <v>3</v>
      </c>
      <c r="J32" s="58">
        <f t="shared" si="2"/>
        <v>0.011627906976744186</v>
      </c>
    </row>
    <row r="33" spans="1:10" ht="12.75">
      <c r="A33" s="40" t="s">
        <v>35</v>
      </c>
      <c r="B33" s="22">
        <v>84</v>
      </c>
      <c r="C33" s="15">
        <v>31</v>
      </c>
      <c r="D33" s="15">
        <v>115</v>
      </c>
      <c r="E33" s="23">
        <v>13890</v>
      </c>
      <c r="F33" s="18">
        <v>52</v>
      </c>
      <c r="G33" s="15">
        <v>30</v>
      </c>
      <c r="H33" s="16">
        <f t="shared" si="0"/>
        <v>82</v>
      </c>
      <c r="I33" s="22">
        <f t="shared" si="1"/>
        <v>33</v>
      </c>
      <c r="J33" s="58">
        <f t="shared" si="2"/>
        <v>0.4024390243902439</v>
      </c>
    </row>
    <row r="34" spans="1:10" ht="12.75">
      <c r="A34" s="40" t="s">
        <v>36</v>
      </c>
      <c r="B34" s="22">
        <v>94</v>
      </c>
      <c r="C34" s="15">
        <v>144</v>
      </c>
      <c r="D34" s="15">
        <v>238</v>
      </c>
      <c r="E34" s="23">
        <v>31940</v>
      </c>
      <c r="F34" s="18">
        <v>82</v>
      </c>
      <c r="G34" s="15">
        <v>132</v>
      </c>
      <c r="H34" s="16">
        <f t="shared" si="0"/>
        <v>214</v>
      </c>
      <c r="I34" s="22">
        <f t="shared" si="1"/>
        <v>24</v>
      </c>
      <c r="J34" s="58">
        <f t="shared" si="2"/>
        <v>0.11214953271028037</v>
      </c>
    </row>
    <row r="35" spans="1:10" ht="12.75">
      <c r="A35" s="40" t="s">
        <v>37</v>
      </c>
      <c r="B35" s="22">
        <v>48</v>
      </c>
      <c r="C35" s="15">
        <v>68</v>
      </c>
      <c r="D35" s="15">
        <v>116</v>
      </c>
      <c r="E35" s="23">
        <v>15480</v>
      </c>
      <c r="F35" s="18"/>
      <c r="G35" s="15"/>
      <c r="H35" s="46" t="s">
        <v>97</v>
      </c>
      <c r="I35" s="22"/>
      <c r="J35" s="58"/>
    </row>
    <row r="36" spans="1:10" ht="12.75">
      <c r="A36" s="40" t="s">
        <v>38</v>
      </c>
      <c r="B36" s="22">
        <v>188</v>
      </c>
      <c r="C36" s="15">
        <v>165</v>
      </c>
      <c r="D36" s="15">
        <v>353</v>
      </c>
      <c r="E36" s="23">
        <v>45430</v>
      </c>
      <c r="F36" s="18">
        <v>88</v>
      </c>
      <c r="G36" s="15">
        <v>76</v>
      </c>
      <c r="H36" s="16">
        <f t="shared" si="0"/>
        <v>164</v>
      </c>
      <c r="I36" s="22">
        <f t="shared" si="1"/>
        <v>189</v>
      </c>
      <c r="J36" s="58">
        <f t="shared" si="2"/>
        <v>1.1524390243902438</v>
      </c>
    </row>
    <row r="37" spans="1:10" ht="12.75">
      <c r="A37" s="40" t="s">
        <v>39</v>
      </c>
      <c r="B37" s="22">
        <v>2</v>
      </c>
      <c r="C37" s="15">
        <v>23</v>
      </c>
      <c r="D37" s="15">
        <v>25</v>
      </c>
      <c r="E37" s="23">
        <v>3670</v>
      </c>
      <c r="F37" s="18">
        <v>3</v>
      </c>
      <c r="G37" s="15">
        <v>28</v>
      </c>
      <c r="H37" s="16">
        <f t="shared" si="0"/>
        <v>31</v>
      </c>
      <c r="I37" s="22">
        <f t="shared" si="1"/>
        <v>-6</v>
      </c>
      <c r="J37" s="58">
        <f t="shared" si="2"/>
        <v>-0.1935483870967742</v>
      </c>
    </row>
    <row r="38" spans="1:10" ht="12.75">
      <c r="A38" s="40" t="s">
        <v>40</v>
      </c>
      <c r="B38" s="22">
        <v>20</v>
      </c>
      <c r="C38" s="15">
        <v>21</v>
      </c>
      <c r="D38" s="15">
        <v>41</v>
      </c>
      <c r="E38" s="23">
        <v>5350</v>
      </c>
      <c r="F38" s="18">
        <v>14</v>
      </c>
      <c r="G38" s="15">
        <v>18</v>
      </c>
      <c r="H38" s="16">
        <f t="shared" si="0"/>
        <v>32</v>
      </c>
      <c r="I38" s="22">
        <f t="shared" si="1"/>
        <v>9</v>
      </c>
      <c r="J38" s="58">
        <f t="shared" si="2"/>
        <v>0.28125</v>
      </c>
    </row>
    <row r="39" spans="1:10" ht="12.75">
      <c r="A39" s="40" t="s">
        <v>41</v>
      </c>
      <c r="B39" s="22">
        <v>37</v>
      </c>
      <c r="C39" s="15">
        <v>24</v>
      </c>
      <c r="D39" s="15">
        <v>61</v>
      </c>
      <c r="E39" s="23">
        <v>7670</v>
      </c>
      <c r="F39" s="18">
        <v>47</v>
      </c>
      <c r="G39" s="15">
        <v>29</v>
      </c>
      <c r="H39" s="16">
        <f t="shared" si="0"/>
        <v>76</v>
      </c>
      <c r="I39" s="22">
        <f t="shared" si="1"/>
        <v>-15</v>
      </c>
      <c r="J39" s="58">
        <f t="shared" si="2"/>
        <v>-0.19736842105263158</v>
      </c>
    </row>
    <row r="40" spans="1:10" ht="12.75">
      <c r="A40" s="40" t="s">
        <v>42</v>
      </c>
      <c r="B40" s="22">
        <v>1</v>
      </c>
      <c r="C40" s="15">
        <v>24</v>
      </c>
      <c r="D40" s="15">
        <v>25</v>
      </c>
      <c r="E40" s="23">
        <v>3710</v>
      </c>
      <c r="F40" s="18">
        <v>1</v>
      </c>
      <c r="G40" s="15">
        <v>20</v>
      </c>
      <c r="H40" s="16">
        <f t="shared" si="0"/>
        <v>21</v>
      </c>
      <c r="I40" s="22">
        <f t="shared" si="1"/>
        <v>4</v>
      </c>
      <c r="J40" s="58">
        <f t="shared" si="2"/>
        <v>0.19047619047619047</v>
      </c>
    </row>
    <row r="41" spans="1:10" ht="12.75">
      <c r="A41" s="40" t="s">
        <v>43</v>
      </c>
      <c r="B41" s="22">
        <v>97</v>
      </c>
      <c r="C41" s="15">
        <v>171</v>
      </c>
      <c r="D41" s="15">
        <v>268</v>
      </c>
      <c r="E41" s="23">
        <v>36320</v>
      </c>
      <c r="F41" s="18">
        <v>76</v>
      </c>
      <c r="G41" s="15">
        <v>119</v>
      </c>
      <c r="H41" s="16">
        <f t="shared" si="0"/>
        <v>195</v>
      </c>
      <c r="I41" s="22">
        <f t="shared" si="1"/>
        <v>73</v>
      </c>
      <c r="J41" s="58">
        <f t="shared" si="2"/>
        <v>0.37435897435897436</v>
      </c>
    </row>
    <row r="42" spans="1:10" ht="12.75">
      <c r="A42" s="40" t="s">
        <v>58</v>
      </c>
      <c r="B42" s="22">
        <v>205</v>
      </c>
      <c r="C42" s="15">
        <v>224</v>
      </c>
      <c r="D42" s="15">
        <v>429</v>
      </c>
      <c r="E42" s="23">
        <v>56150</v>
      </c>
      <c r="F42" s="18">
        <v>176</v>
      </c>
      <c r="G42" s="15">
        <v>216</v>
      </c>
      <c r="H42" s="16">
        <f t="shared" si="0"/>
        <v>392</v>
      </c>
      <c r="I42" s="22">
        <f t="shared" si="1"/>
        <v>37</v>
      </c>
      <c r="J42" s="58">
        <f t="shared" si="2"/>
        <v>0.09438775510204081</v>
      </c>
    </row>
    <row r="43" spans="1:10" ht="12.75">
      <c r="A43" s="40" t="s">
        <v>46</v>
      </c>
      <c r="B43" s="22">
        <v>6</v>
      </c>
      <c r="C43" s="15">
        <v>208</v>
      </c>
      <c r="D43" s="15">
        <v>214</v>
      </c>
      <c r="E43" s="23">
        <v>31860</v>
      </c>
      <c r="F43" s="18">
        <v>9</v>
      </c>
      <c r="G43" s="15">
        <v>202</v>
      </c>
      <c r="H43" s="16">
        <f t="shared" si="0"/>
        <v>211</v>
      </c>
      <c r="I43" s="22">
        <f t="shared" si="1"/>
        <v>3</v>
      </c>
      <c r="J43" s="58">
        <f t="shared" si="2"/>
        <v>0.014218009478672985</v>
      </c>
    </row>
    <row r="44" spans="1:10" ht="12.75">
      <c r="A44" s="40" t="s">
        <v>45</v>
      </c>
      <c r="B44" s="22">
        <v>52</v>
      </c>
      <c r="C44" s="15">
        <v>90</v>
      </c>
      <c r="D44" s="15">
        <v>142</v>
      </c>
      <c r="E44" s="23">
        <v>19220</v>
      </c>
      <c r="F44" s="18">
        <v>22</v>
      </c>
      <c r="G44" s="15">
        <v>127</v>
      </c>
      <c r="H44" s="16">
        <f t="shared" si="0"/>
        <v>149</v>
      </c>
      <c r="I44" s="22">
        <f t="shared" si="1"/>
        <v>-7</v>
      </c>
      <c r="J44" s="58">
        <f t="shared" si="2"/>
        <v>-0.04697986577181208</v>
      </c>
    </row>
    <row r="45" spans="1:10" ht="12.75">
      <c r="A45" s="40" t="s">
        <v>47</v>
      </c>
      <c r="B45" s="22">
        <v>815</v>
      </c>
      <c r="C45" s="15">
        <v>985</v>
      </c>
      <c r="D45" s="15">
        <v>1800</v>
      </c>
      <c r="E45" s="23">
        <v>237400</v>
      </c>
      <c r="F45" s="18">
        <v>910</v>
      </c>
      <c r="G45" s="15">
        <v>740</v>
      </c>
      <c r="H45" s="16">
        <f t="shared" si="0"/>
        <v>1650</v>
      </c>
      <c r="I45" s="22">
        <f t="shared" si="1"/>
        <v>150</v>
      </c>
      <c r="J45" s="58">
        <f t="shared" si="2"/>
        <v>0.09090909090909091</v>
      </c>
    </row>
    <row r="46" spans="1:10" ht="12.75">
      <c r="A46" s="40" t="s">
        <v>48</v>
      </c>
      <c r="B46" s="22">
        <v>138</v>
      </c>
      <c r="C46" s="15">
        <v>275</v>
      </c>
      <c r="D46" s="15">
        <v>413</v>
      </c>
      <c r="E46" s="23">
        <v>56430</v>
      </c>
      <c r="F46" s="18">
        <v>138</v>
      </c>
      <c r="G46" s="15">
        <v>273</v>
      </c>
      <c r="H46" s="16">
        <f t="shared" si="0"/>
        <v>411</v>
      </c>
      <c r="I46" s="22">
        <f t="shared" si="1"/>
        <v>2</v>
      </c>
      <c r="J46" s="58">
        <f t="shared" si="2"/>
        <v>0.004866180048661801</v>
      </c>
    </row>
    <row r="47" spans="1:10" ht="12.75">
      <c r="A47" s="40" t="s">
        <v>49</v>
      </c>
      <c r="B47" s="22">
        <v>10</v>
      </c>
      <c r="C47" s="15">
        <v>42</v>
      </c>
      <c r="D47" s="15">
        <v>52</v>
      </c>
      <c r="E47" s="23">
        <v>7400</v>
      </c>
      <c r="F47" s="18">
        <v>14</v>
      </c>
      <c r="G47" s="15">
        <v>38</v>
      </c>
      <c r="H47" s="16">
        <f t="shared" si="0"/>
        <v>52</v>
      </c>
      <c r="I47" s="22">
        <f t="shared" si="1"/>
        <v>0</v>
      </c>
      <c r="J47" s="58">
        <f t="shared" si="2"/>
        <v>0</v>
      </c>
    </row>
    <row r="48" spans="1:10" ht="12.75">
      <c r="A48" s="40" t="s">
        <v>50</v>
      </c>
      <c r="B48" s="22">
        <v>184</v>
      </c>
      <c r="C48" s="15">
        <v>198</v>
      </c>
      <c r="D48" s="15">
        <v>382</v>
      </c>
      <c r="E48" s="23">
        <v>49940</v>
      </c>
      <c r="F48" s="18">
        <v>204</v>
      </c>
      <c r="G48" s="15">
        <v>226</v>
      </c>
      <c r="H48" s="16">
        <f t="shared" si="0"/>
        <v>430</v>
      </c>
      <c r="I48" s="22">
        <f t="shared" si="1"/>
        <v>-48</v>
      </c>
      <c r="J48" s="58">
        <f t="shared" si="2"/>
        <v>-0.11162790697674418</v>
      </c>
    </row>
    <row r="49" spans="1:10" ht="12.75">
      <c r="A49" s="40" t="s">
        <v>52</v>
      </c>
      <c r="B49" s="22">
        <v>288</v>
      </c>
      <c r="C49" s="15">
        <v>78</v>
      </c>
      <c r="D49" s="15">
        <v>366</v>
      </c>
      <c r="E49" s="23">
        <v>43380</v>
      </c>
      <c r="F49" s="18">
        <v>290</v>
      </c>
      <c r="G49" s="15">
        <v>58</v>
      </c>
      <c r="H49" s="16">
        <f t="shared" si="0"/>
        <v>348</v>
      </c>
      <c r="I49" s="22">
        <f t="shared" si="1"/>
        <v>18</v>
      </c>
      <c r="J49" s="58">
        <f t="shared" si="2"/>
        <v>0.05172413793103448</v>
      </c>
    </row>
    <row r="50" spans="1:10" ht="12.75">
      <c r="A50" s="40" t="s">
        <v>53</v>
      </c>
      <c r="B50" s="22">
        <v>17</v>
      </c>
      <c r="C50" s="15">
        <v>6</v>
      </c>
      <c r="D50" s="15">
        <v>23</v>
      </c>
      <c r="E50" s="23">
        <v>2770</v>
      </c>
      <c r="F50" s="18">
        <v>28</v>
      </c>
      <c r="G50" s="15">
        <v>8</v>
      </c>
      <c r="H50" s="16">
        <f t="shared" si="0"/>
        <v>36</v>
      </c>
      <c r="I50" s="22">
        <f t="shared" si="1"/>
        <v>-13</v>
      </c>
      <c r="J50" s="58">
        <f t="shared" si="2"/>
        <v>-0.3611111111111111</v>
      </c>
    </row>
    <row r="51" spans="1:10" ht="12.75">
      <c r="A51" s="40" t="s">
        <v>54</v>
      </c>
      <c r="B51" s="22">
        <v>689</v>
      </c>
      <c r="C51" s="15">
        <v>947</v>
      </c>
      <c r="D51" s="15">
        <v>1636</v>
      </c>
      <c r="E51" s="23">
        <v>217840</v>
      </c>
      <c r="F51" s="18">
        <v>707</v>
      </c>
      <c r="G51" s="15">
        <v>686</v>
      </c>
      <c r="H51" s="16">
        <f t="shared" si="0"/>
        <v>1393</v>
      </c>
      <c r="I51" s="22">
        <f t="shared" si="1"/>
        <v>243</v>
      </c>
      <c r="J51" s="58">
        <f t="shared" si="2"/>
        <v>0.17444364680545585</v>
      </c>
    </row>
    <row r="52" spans="1:10" ht="12.75">
      <c r="A52" s="40" t="s">
        <v>55</v>
      </c>
      <c r="B52" s="22">
        <v>50</v>
      </c>
      <c r="C52" s="15">
        <v>82</v>
      </c>
      <c r="D52" s="15">
        <v>132</v>
      </c>
      <c r="E52" s="23">
        <v>17800</v>
      </c>
      <c r="F52" s="18">
        <v>62</v>
      </c>
      <c r="G52" s="15">
        <v>113</v>
      </c>
      <c r="H52" s="16">
        <f t="shared" si="0"/>
        <v>175</v>
      </c>
      <c r="I52" s="22">
        <f t="shared" si="1"/>
        <v>-43</v>
      </c>
      <c r="J52" s="58">
        <f t="shared" si="2"/>
        <v>-0.24571428571428572</v>
      </c>
    </row>
    <row r="53" spans="1:10" ht="12.75">
      <c r="A53" s="40" t="s">
        <v>81</v>
      </c>
      <c r="B53" s="22">
        <v>235</v>
      </c>
      <c r="C53" s="15">
        <v>28</v>
      </c>
      <c r="D53" s="15">
        <v>263</v>
      </c>
      <c r="E53" s="23">
        <v>30050</v>
      </c>
      <c r="F53" s="18">
        <v>276</v>
      </c>
      <c r="G53" s="15">
        <v>69</v>
      </c>
      <c r="H53" s="16">
        <f t="shared" si="0"/>
        <v>345</v>
      </c>
      <c r="I53" s="22">
        <f t="shared" si="1"/>
        <v>-82</v>
      </c>
      <c r="J53" s="58">
        <f t="shared" si="2"/>
        <v>-0.23768115942028986</v>
      </c>
    </row>
    <row r="54" spans="1:10" ht="12.75">
      <c r="A54" s="40" t="s">
        <v>56</v>
      </c>
      <c r="B54" s="22">
        <v>371</v>
      </c>
      <c r="C54" s="15">
        <v>452</v>
      </c>
      <c r="D54" s="15">
        <v>823</v>
      </c>
      <c r="E54" s="23">
        <v>108610</v>
      </c>
      <c r="F54" s="18">
        <v>349</v>
      </c>
      <c r="G54" s="15">
        <v>391</v>
      </c>
      <c r="H54" s="16">
        <f t="shared" si="0"/>
        <v>740</v>
      </c>
      <c r="I54" s="22">
        <f t="shared" si="1"/>
        <v>83</v>
      </c>
      <c r="J54" s="58">
        <f t="shared" si="2"/>
        <v>0.11216216216216217</v>
      </c>
    </row>
    <row r="55" spans="1:10" ht="12.75">
      <c r="A55" s="40" t="s">
        <v>57</v>
      </c>
      <c r="B55" s="22">
        <v>113</v>
      </c>
      <c r="C55" s="15">
        <v>120</v>
      </c>
      <c r="D55" s="15">
        <v>233</v>
      </c>
      <c r="E55" s="23">
        <v>30430</v>
      </c>
      <c r="F55" s="18">
        <v>61</v>
      </c>
      <c r="G55" s="15">
        <v>107</v>
      </c>
      <c r="H55" s="16">
        <f t="shared" si="0"/>
        <v>168</v>
      </c>
      <c r="I55" s="22">
        <f t="shared" si="1"/>
        <v>65</v>
      </c>
      <c r="J55" s="58">
        <f t="shared" si="2"/>
        <v>0.3869047619047619</v>
      </c>
    </row>
    <row r="56" spans="1:10" s="2" customFormat="1" ht="13.5" thickBot="1">
      <c r="A56" s="41" t="s">
        <v>11</v>
      </c>
      <c r="B56" s="33">
        <f aca="true" t="shared" si="3" ref="B56:G56">SUM(B9:B55)</f>
        <v>8366</v>
      </c>
      <c r="C56" s="34">
        <f t="shared" si="3"/>
        <v>8518</v>
      </c>
      <c r="D56" s="34">
        <f t="shared" si="3"/>
        <v>16884</v>
      </c>
      <c r="E56" s="35">
        <f t="shared" si="3"/>
        <v>2197960</v>
      </c>
      <c r="F56" s="33">
        <f t="shared" si="3"/>
        <v>8093</v>
      </c>
      <c r="G56" s="36">
        <f t="shared" si="3"/>
        <v>7520</v>
      </c>
      <c r="H56" s="35">
        <f t="shared" si="0"/>
        <v>15613</v>
      </c>
      <c r="I56" s="33">
        <f t="shared" si="1"/>
        <v>1271</v>
      </c>
      <c r="J56" s="59">
        <f t="shared" si="2"/>
        <v>0.08140652020751937</v>
      </c>
    </row>
    <row r="57" spans="1:10" ht="12.75">
      <c r="A57" s="37"/>
      <c r="B57" s="60" t="s">
        <v>88</v>
      </c>
      <c r="C57" s="61"/>
      <c r="D57" s="61"/>
      <c r="E57" s="62"/>
      <c r="F57" s="60" t="s">
        <v>89</v>
      </c>
      <c r="G57" s="61"/>
      <c r="H57" s="62"/>
      <c r="I57" s="60" t="s">
        <v>85</v>
      </c>
      <c r="J57" s="62"/>
    </row>
    <row r="58" spans="1:10" ht="12.75">
      <c r="A58" s="38"/>
      <c r="B58" s="20" t="s">
        <v>1</v>
      </c>
      <c r="C58" s="14" t="s">
        <v>2</v>
      </c>
      <c r="D58" s="14" t="s">
        <v>3</v>
      </c>
      <c r="E58" s="21" t="s">
        <v>4</v>
      </c>
      <c r="F58" s="20" t="s">
        <v>1</v>
      </c>
      <c r="G58" s="14" t="s">
        <v>2</v>
      </c>
      <c r="H58" s="21" t="s">
        <v>3</v>
      </c>
      <c r="I58" s="20" t="s">
        <v>86</v>
      </c>
      <c r="J58" s="21" t="s">
        <v>87</v>
      </c>
    </row>
    <row r="59" spans="1:10" ht="12.75">
      <c r="A59" s="47" t="s">
        <v>99</v>
      </c>
      <c r="B59" s="20"/>
      <c r="C59" s="14"/>
      <c r="D59" s="14"/>
      <c r="E59" s="21"/>
      <c r="F59" s="20"/>
      <c r="G59" s="14"/>
      <c r="H59" s="21"/>
      <c r="I59" s="20"/>
      <c r="J59" s="21"/>
    </row>
    <row r="60" spans="1:10" ht="12.75">
      <c r="A60" s="39" t="s">
        <v>6</v>
      </c>
      <c r="B60" s="22"/>
      <c r="C60" s="15"/>
      <c r="D60" s="15"/>
      <c r="E60" s="23"/>
      <c r="F60" s="22"/>
      <c r="G60" s="15"/>
      <c r="H60" s="23"/>
      <c r="I60" s="22"/>
      <c r="J60" s="23"/>
    </row>
    <row r="61" spans="1:10" ht="12.75">
      <c r="A61" s="40" t="s">
        <v>60</v>
      </c>
      <c r="B61" s="22">
        <v>199</v>
      </c>
      <c r="C61" s="15">
        <v>8</v>
      </c>
      <c r="D61" s="15">
        <v>207</v>
      </c>
      <c r="E61" s="23">
        <v>23090</v>
      </c>
      <c r="F61" s="22">
        <v>122</v>
      </c>
      <c r="G61" s="15">
        <v>6</v>
      </c>
      <c r="H61" s="23">
        <f>SUM(F61:G61)</f>
        <v>128</v>
      </c>
      <c r="I61" s="22">
        <f>D61-H61</f>
        <v>79</v>
      </c>
      <c r="J61" s="58">
        <f>I61/H61</f>
        <v>0.6171875</v>
      </c>
    </row>
    <row r="62" spans="1:10" ht="12.75">
      <c r="A62" s="40" t="s">
        <v>59</v>
      </c>
      <c r="B62" s="22">
        <v>322</v>
      </c>
      <c r="C62" s="15">
        <v>49</v>
      </c>
      <c r="D62" s="15">
        <v>371</v>
      </c>
      <c r="E62" s="23">
        <v>42770</v>
      </c>
      <c r="F62" s="22">
        <v>458</v>
      </c>
      <c r="G62" s="15">
        <v>37</v>
      </c>
      <c r="H62" s="23">
        <f aca="true" t="shared" si="4" ref="H62:H90">SUM(F62:G62)</f>
        <v>495</v>
      </c>
      <c r="I62" s="22">
        <f aca="true" t="shared" si="5" ref="I62:I90">D62-H62</f>
        <v>-124</v>
      </c>
      <c r="J62" s="58">
        <f aca="true" t="shared" si="6" ref="J62:J90">I62/H62</f>
        <v>-0.2505050505050505</v>
      </c>
    </row>
    <row r="63" spans="1:10" ht="12.75">
      <c r="A63" s="40" t="s">
        <v>82</v>
      </c>
      <c r="B63" s="22">
        <v>80</v>
      </c>
      <c r="C63" s="15">
        <v>92</v>
      </c>
      <c r="D63" s="15">
        <v>172</v>
      </c>
      <c r="E63" s="23">
        <v>22600</v>
      </c>
      <c r="F63" s="22">
        <v>91</v>
      </c>
      <c r="G63" s="15">
        <v>5</v>
      </c>
      <c r="H63" s="23">
        <f t="shared" si="4"/>
        <v>96</v>
      </c>
      <c r="I63" s="22">
        <f t="shared" si="5"/>
        <v>76</v>
      </c>
      <c r="J63" s="58">
        <f t="shared" si="6"/>
        <v>0.7916666666666666</v>
      </c>
    </row>
    <row r="64" spans="1:10" ht="12.75">
      <c r="A64" s="40" t="s">
        <v>83</v>
      </c>
      <c r="B64" s="22">
        <v>9</v>
      </c>
      <c r="C64" s="15">
        <v>13</v>
      </c>
      <c r="D64" s="15">
        <v>22</v>
      </c>
      <c r="E64" s="23">
        <v>2940</v>
      </c>
      <c r="F64" s="22">
        <v>7</v>
      </c>
      <c r="G64" s="15">
        <v>13</v>
      </c>
      <c r="H64" s="23">
        <f t="shared" si="4"/>
        <v>20</v>
      </c>
      <c r="I64" s="22">
        <f t="shared" si="5"/>
        <v>2</v>
      </c>
      <c r="J64" s="58">
        <f t="shared" si="6"/>
        <v>0.1</v>
      </c>
    </row>
    <row r="65" spans="1:10" ht="12.75">
      <c r="A65" s="40" t="s">
        <v>61</v>
      </c>
      <c r="B65" s="22">
        <v>46</v>
      </c>
      <c r="C65" s="15">
        <v>2</v>
      </c>
      <c r="D65" s="15">
        <v>48</v>
      </c>
      <c r="E65" s="23">
        <v>5360</v>
      </c>
      <c r="F65" s="22">
        <v>22</v>
      </c>
      <c r="G65" s="15">
        <v>16</v>
      </c>
      <c r="H65" s="23">
        <f t="shared" si="4"/>
        <v>38</v>
      </c>
      <c r="I65" s="22">
        <f t="shared" si="5"/>
        <v>10</v>
      </c>
      <c r="J65" s="58">
        <f t="shared" si="6"/>
        <v>0.2631578947368421</v>
      </c>
    </row>
    <row r="66" spans="1:10" ht="12.75">
      <c r="A66" s="39" t="s">
        <v>7</v>
      </c>
      <c r="B66" s="22"/>
      <c r="C66" s="15"/>
      <c r="D66" s="15"/>
      <c r="E66" s="23"/>
      <c r="F66" s="22"/>
      <c r="G66" s="15"/>
      <c r="H66" s="23"/>
      <c r="I66" s="22"/>
      <c r="J66" s="58"/>
    </row>
    <row r="67" spans="1:10" ht="12.75">
      <c r="A67" s="40" t="s">
        <v>100</v>
      </c>
      <c r="B67" s="22">
        <v>26</v>
      </c>
      <c r="C67" s="15">
        <v>33</v>
      </c>
      <c r="D67" s="15">
        <v>59</v>
      </c>
      <c r="E67" s="23">
        <v>7810</v>
      </c>
      <c r="F67" s="22">
        <v>37</v>
      </c>
      <c r="G67" s="15">
        <v>30</v>
      </c>
      <c r="H67" s="23">
        <f t="shared" si="4"/>
        <v>67</v>
      </c>
      <c r="I67" s="22">
        <f t="shared" si="5"/>
        <v>-8</v>
      </c>
      <c r="J67" s="58">
        <f t="shared" si="6"/>
        <v>-0.11940298507462686</v>
      </c>
    </row>
    <row r="68" spans="1:10" ht="12.75">
      <c r="A68" s="40" t="s">
        <v>62</v>
      </c>
      <c r="B68" s="22">
        <v>96</v>
      </c>
      <c r="C68" s="15">
        <v>89</v>
      </c>
      <c r="D68" s="15">
        <v>185</v>
      </c>
      <c r="E68" s="23">
        <v>23910</v>
      </c>
      <c r="F68" s="22">
        <v>94</v>
      </c>
      <c r="G68" s="15">
        <v>77</v>
      </c>
      <c r="H68" s="23">
        <f t="shared" si="4"/>
        <v>171</v>
      </c>
      <c r="I68" s="22">
        <f t="shared" si="5"/>
        <v>14</v>
      </c>
      <c r="J68" s="58">
        <f t="shared" si="6"/>
        <v>0.08187134502923976</v>
      </c>
    </row>
    <row r="69" spans="1:10" ht="12.75">
      <c r="A69" s="40" t="s">
        <v>63</v>
      </c>
      <c r="B69" s="22">
        <v>38</v>
      </c>
      <c r="C69" s="15">
        <v>19</v>
      </c>
      <c r="D69" s="15">
        <v>57</v>
      </c>
      <c r="E69" s="23">
        <v>7030</v>
      </c>
      <c r="F69" s="22">
        <v>28</v>
      </c>
      <c r="G69" s="15">
        <v>16</v>
      </c>
      <c r="H69" s="23">
        <f t="shared" si="4"/>
        <v>44</v>
      </c>
      <c r="I69" s="22">
        <f t="shared" si="5"/>
        <v>13</v>
      </c>
      <c r="J69" s="58">
        <f t="shared" si="6"/>
        <v>0.29545454545454547</v>
      </c>
    </row>
    <row r="70" spans="1:10" ht="12.75">
      <c r="A70" s="40" t="s">
        <v>64</v>
      </c>
      <c r="B70" s="22">
        <v>4</v>
      </c>
      <c r="C70" s="15">
        <v>34</v>
      </c>
      <c r="D70" s="15">
        <v>38</v>
      </c>
      <c r="E70" s="23">
        <v>5540</v>
      </c>
      <c r="F70" s="22">
        <v>19</v>
      </c>
      <c r="G70" s="15">
        <v>39</v>
      </c>
      <c r="H70" s="23">
        <f t="shared" si="4"/>
        <v>58</v>
      </c>
      <c r="I70" s="22">
        <f t="shared" si="5"/>
        <v>-20</v>
      </c>
      <c r="J70" s="58">
        <f t="shared" si="6"/>
        <v>-0.3448275862068966</v>
      </c>
    </row>
    <row r="71" spans="1:10" ht="12.75">
      <c r="A71" s="40" t="s">
        <v>65</v>
      </c>
      <c r="B71" s="22">
        <v>64</v>
      </c>
      <c r="C71" s="15">
        <v>31</v>
      </c>
      <c r="D71" s="15">
        <v>95</v>
      </c>
      <c r="E71" s="23">
        <v>11690</v>
      </c>
      <c r="F71" s="22">
        <v>43</v>
      </c>
      <c r="G71" s="15">
        <v>35</v>
      </c>
      <c r="H71" s="23">
        <f t="shared" si="4"/>
        <v>78</v>
      </c>
      <c r="I71" s="22">
        <f t="shared" si="5"/>
        <v>17</v>
      </c>
      <c r="J71" s="58">
        <f t="shared" si="6"/>
        <v>0.21794871794871795</v>
      </c>
    </row>
    <row r="72" spans="1:10" ht="12.75">
      <c r="A72" s="40" t="s">
        <v>66</v>
      </c>
      <c r="B72" s="22">
        <v>46</v>
      </c>
      <c r="C72" s="15">
        <v>37</v>
      </c>
      <c r="D72" s="15">
        <v>83</v>
      </c>
      <c r="E72" s="23">
        <v>10610</v>
      </c>
      <c r="F72" s="22">
        <v>58</v>
      </c>
      <c r="G72" s="15">
        <v>44</v>
      </c>
      <c r="H72" s="23">
        <f t="shared" si="4"/>
        <v>102</v>
      </c>
      <c r="I72" s="22">
        <f t="shared" si="5"/>
        <v>-19</v>
      </c>
      <c r="J72" s="58">
        <f t="shared" si="6"/>
        <v>-0.18627450980392157</v>
      </c>
    </row>
    <row r="73" spans="1:10" ht="12.75">
      <c r="A73" s="39" t="s">
        <v>8</v>
      </c>
      <c r="B73" s="22"/>
      <c r="C73" s="15"/>
      <c r="D73" s="15"/>
      <c r="E73" s="23"/>
      <c r="F73" s="22"/>
      <c r="G73" s="15"/>
      <c r="H73" s="23"/>
      <c r="I73" s="22"/>
      <c r="J73" s="58"/>
    </row>
    <row r="74" spans="1:10" ht="12.75">
      <c r="A74" s="40" t="s">
        <v>67</v>
      </c>
      <c r="B74" s="22">
        <v>7</v>
      </c>
      <c r="C74" s="15">
        <v>13</v>
      </c>
      <c r="D74" s="15">
        <v>20</v>
      </c>
      <c r="E74" s="23">
        <v>2720</v>
      </c>
      <c r="F74" s="22">
        <v>7</v>
      </c>
      <c r="G74" s="15">
        <v>13</v>
      </c>
      <c r="H74" s="23">
        <f t="shared" si="4"/>
        <v>20</v>
      </c>
      <c r="I74" s="22">
        <f t="shared" si="5"/>
        <v>0</v>
      </c>
      <c r="J74" s="58">
        <f t="shared" si="6"/>
        <v>0</v>
      </c>
    </row>
    <row r="75" spans="1:10" ht="12.75">
      <c r="A75" s="40" t="s">
        <v>68</v>
      </c>
      <c r="B75" s="22">
        <v>107</v>
      </c>
      <c r="C75" s="15">
        <v>59</v>
      </c>
      <c r="D75" s="15">
        <v>166</v>
      </c>
      <c r="E75" s="23">
        <v>20620</v>
      </c>
      <c r="F75" s="22">
        <v>181</v>
      </c>
      <c r="G75" s="15">
        <v>35</v>
      </c>
      <c r="H75" s="23">
        <f t="shared" si="4"/>
        <v>216</v>
      </c>
      <c r="I75" s="22">
        <f t="shared" si="5"/>
        <v>-50</v>
      </c>
      <c r="J75" s="58">
        <f t="shared" si="6"/>
        <v>-0.23148148148148148</v>
      </c>
    </row>
    <row r="76" spans="1:10" ht="12.75">
      <c r="A76" s="40" t="s">
        <v>69</v>
      </c>
      <c r="B76" s="22">
        <v>21</v>
      </c>
      <c r="C76" s="15">
        <v>3</v>
      </c>
      <c r="D76" s="15">
        <v>24</v>
      </c>
      <c r="E76" s="23">
        <v>2760</v>
      </c>
      <c r="F76" s="22">
        <v>22</v>
      </c>
      <c r="G76" s="15">
        <v>9</v>
      </c>
      <c r="H76" s="23">
        <f t="shared" si="4"/>
        <v>31</v>
      </c>
      <c r="I76" s="22">
        <f t="shared" si="5"/>
        <v>-7</v>
      </c>
      <c r="J76" s="58">
        <f t="shared" si="6"/>
        <v>-0.22580645161290322</v>
      </c>
    </row>
    <row r="77" spans="1:10" ht="12.75">
      <c r="A77" s="40" t="s">
        <v>51</v>
      </c>
      <c r="B77" s="22">
        <v>66</v>
      </c>
      <c r="C77" s="15">
        <v>19</v>
      </c>
      <c r="D77" s="15">
        <v>85</v>
      </c>
      <c r="E77" s="23">
        <v>10110</v>
      </c>
      <c r="F77" s="22">
        <v>50</v>
      </c>
      <c r="G77" s="15">
        <v>34</v>
      </c>
      <c r="H77" s="23">
        <f t="shared" si="4"/>
        <v>84</v>
      </c>
      <c r="I77" s="22">
        <f t="shared" si="5"/>
        <v>1</v>
      </c>
      <c r="J77" s="58">
        <f t="shared" si="6"/>
        <v>0.011904761904761904</v>
      </c>
    </row>
    <row r="78" spans="1:10" ht="12.75">
      <c r="A78" s="39" t="s">
        <v>84</v>
      </c>
      <c r="B78" s="22"/>
      <c r="C78" s="15"/>
      <c r="D78" s="15"/>
      <c r="E78" s="23"/>
      <c r="F78" s="22"/>
      <c r="G78" s="15"/>
      <c r="H78" s="23"/>
      <c r="I78" s="22"/>
      <c r="J78" s="58"/>
    </row>
    <row r="79" spans="1:10" ht="12.75">
      <c r="A79" s="40" t="s">
        <v>70</v>
      </c>
      <c r="B79" s="22">
        <v>0</v>
      </c>
      <c r="C79" s="15">
        <v>20</v>
      </c>
      <c r="D79" s="15">
        <v>20</v>
      </c>
      <c r="E79" s="23">
        <v>3000</v>
      </c>
      <c r="F79" s="22">
        <v>3</v>
      </c>
      <c r="G79" s="15">
        <v>26</v>
      </c>
      <c r="H79" s="23">
        <f t="shared" si="4"/>
        <v>29</v>
      </c>
      <c r="I79" s="22">
        <f t="shared" si="5"/>
        <v>-9</v>
      </c>
      <c r="J79" s="58">
        <f t="shared" si="6"/>
        <v>-0.3103448275862069</v>
      </c>
    </row>
    <row r="80" spans="1:10" ht="12.75">
      <c r="A80" s="40" t="s">
        <v>71</v>
      </c>
      <c r="B80" s="22">
        <v>7</v>
      </c>
      <c r="C80" s="15">
        <v>26</v>
      </c>
      <c r="D80" s="15">
        <v>33</v>
      </c>
      <c r="E80" s="23">
        <v>4670</v>
      </c>
      <c r="F80" s="22">
        <v>11</v>
      </c>
      <c r="G80" s="15">
        <v>19</v>
      </c>
      <c r="H80" s="23">
        <f t="shared" si="4"/>
        <v>30</v>
      </c>
      <c r="I80" s="22">
        <f t="shared" si="5"/>
        <v>3</v>
      </c>
      <c r="J80" s="58">
        <f t="shared" si="6"/>
        <v>0.1</v>
      </c>
    </row>
    <row r="81" spans="1:10" ht="12.75">
      <c r="A81" s="40" t="s">
        <v>72</v>
      </c>
      <c r="B81" s="22">
        <v>8</v>
      </c>
      <c r="C81" s="15">
        <v>55</v>
      </c>
      <c r="D81" s="15">
        <v>63</v>
      </c>
      <c r="E81" s="23">
        <v>9130</v>
      </c>
      <c r="F81" s="22">
        <v>7</v>
      </c>
      <c r="G81" s="15">
        <v>53</v>
      </c>
      <c r="H81" s="23">
        <f t="shared" si="4"/>
        <v>60</v>
      </c>
      <c r="I81" s="22">
        <f t="shared" si="5"/>
        <v>3</v>
      </c>
      <c r="J81" s="58">
        <f t="shared" si="6"/>
        <v>0.05</v>
      </c>
    </row>
    <row r="82" spans="1:10" ht="12.75">
      <c r="A82" s="39" t="s">
        <v>9</v>
      </c>
      <c r="B82" s="22"/>
      <c r="C82" s="15"/>
      <c r="D82" s="15"/>
      <c r="E82" s="23"/>
      <c r="F82" s="22"/>
      <c r="G82" s="15"/>
      <c r="H82" s="23"/>
      <c r="I82" s="22">
        <f t="shared" si="5"/>
        <v>0</v>
      </c>
      <c r="J82" s="58"/>
    </row>
    <row r="83" spans="1:10" ht="12.75">
      <c r="A83" s="40" t="s">
        <v>73</v>
      </c>
      <c r="B83" s="22">
        <v>0</v>
      </c>
      <c r="C83" s="15">
        <v>154</v>
      </c>
      <c r="D83" s="15">
        <v>154</v>
      </c>
      <c r="E83" s="23">
        <v>23100</v>
      </c>
      <c r="F83" s="22">
        <v>0</v>
      </c>
      <c r="G83" s="15">
        <v>211</v>
      </c>
      <c r="H83" s="23">
        <f t="shared" si="4"/>
        <v>211</v>
      </c>
      <c r="I83" s="22">
        <f t="shared" si="5"/>
        <v>-57</v>
      </c>
      <c r="J83" s="58">
        <f t="shared" si="6"/>
        <v>-0.27014218009478674</v>
      </c>
    </row>
    <row r="84" spans="1:10" ht="12.75">
      <c r="A84" s="40" t="s">
        <v>74</v>
      </c>
      <c r="B84" s="22">
        <v>0</v>
      </c>
      <c r="C84" s="15">
        <v>240</v>
      </c>
      <c r="D84" s="15">
        <v>240</v>
      </c>
      <c r="E84" s="23">
        <v>36000</v>
      </c>
      <c r="F84" s="22">
        <v>0</v>
      </c>
      <c r="G84" s="15">
        <v>240</v>
      </c>
      <c r="H84" s="23">
        <f t="shared" si="4"/>
        <v>240</v>
      </c>
      <c r="I84" s="22">
        <f t="shared" si="5"/>
        <v>0</v>
      </c>
      <c r="J84" s="58">
        <f t="shared" si="6"/>
        <v>0</v>
      </c>
    </row>
    <row r="85" spans="1:10" ht="12.75">
      <c r="A85" s="39" t="s">
        <v>10</v>
      </c>
      <c r="B85" s="22"/>
      <c r="C85" s="15"/>
      <c r="D85" s="15"/>
      <c r="E85" s="23"/>
      <c r="F85" s="22"/>
      <c r="G85" s="15"/>
      <c r="H85" s="23"/>
      <c r="I85" s="22"/>
      <c r="J85" s="58"/>
    </row>
    <row r="86" spans="1:10" ht="12.75">
      <c r="A86" s="40" t="s">
        <v>78</v>
      </c>
      <c r="B86" s="22">
        <v>13</v>
      </c>
      <c r="C86" s="15">
        <v>26</v>
      </c>
      <c r="D86" s="15">
        <v>39</v>
      </c>
      <c r="E86" s="23">
        <v>5330</v>
      </c>
      <c r="F86" s="22">
        <v>7</v>
      </c>
      <c r="G86" s="15">
        <v>25</v>
      </c>
      <c r="H86" s="23">
        <f t="shared" si="4"/>
        <v>32</v>
      </c>
      <c r="I86" s="22">
        <f t="shared" si="5"/>
        <v>7</v>
      </c>
      <c r="J86" s="58">
        <f t="shared" si="6"/>
        <v>0.21875</v>
      </c>
    </row>
    <row r="87" spans="1:10" ht="12.75">
      <c r="A87" s="40" t="s">
        <v>75</v>
      </c>
      <c r="B87" s="22">
        <v>3</v>
      </c>
      <c r="C87" s="15">
        <v>95</v>
      </c>
      <c r="D87" s="15">
        <v>98</v>
      </c>
      <c r="E87" s="23">
        <v>14580</v>
      </c>
      <c r="F87" s="22">
        <v>0</v>
      </c>
      <c r="G87" s="15">
        <v>85</v>
      </c>
      <c r="H87" s="23">
        <f t="shared" si="4"/>
        <v>85</v>
      </c>
      <c r="I87" s="22">
        <f t="shared" si="5"/>
        <v>13</v>
      </c>
      <c r="J87" s="58">
        <f t="shared" si="6"/>
        <v>0.15294117647058825</v>
      </c>
    </row>
    <row r="88" spans="1:10" ht="12.75">
      <c r="A88" s="40" t="s">
        <v>77</v>
      </c>
      <c r="B88" s="22">
        <v>20</v>
      </c>
      <c r="C88" s="15">
        <v>12</v>
      </c>
      <c r="D88" s="15">
        <v>32</v>
      </c>
      <c r="E88" s="23">
        <v>4000</v>
      </c>
      <c r="F88" s="22">
        <v>13</v>
      </c>
      <c r="G88" s="15">
        <v>9</v>
      </c>
      <c r="H88" s="23">
        <f t="shared" si="4"/>
        <v>22</v>
      </c>
      <c r="I88" s="22">
        <f t="shared" si="5"/>
        <v>10</v>
      </c>
      <c r="J88" s="58">
        <f t="shared" si="6"/>
        <v>0.45454545454545453</v>
      </c>
    </row>
    <row r="89" spans="1:10" ht="12.75">
      <c r="A89" s="40" t="s">
        <v>76</v>
      </c>
      <c r="B89" s="22">
        <v>21</v>
      </c>
      <c r="C89" s="15">
        <v>4</v>
      </c>
      <c r="D89" s="15">
        <v>25</v>
      </c>
      <c r="E89" s="23">
        <v>2910</v>
      </c>
      <c r="F89" s="22"/>
      <c r="G89" s="15"/>
      <c r="H89" s="48" t="s">
        <v>97</v>
      </c>
      <c r="I89" s="22"/>
      <c r="J89" s="58"/>
    </row>
    <row r="90" spans="1:10" s="2" customFormat="1" ht="12.75">
      <c r="A90" s="39" t="s">
        <v>12</v>
      </c>
      <c r="B90" s="24">
        <f aca="true" t="shared" si="7" ref="B90:G90">SUM(B61:B89)</f>
        <v>1203</v>
      </c>
      <c r="C90" s="13">
        <f t="shared" si="7"/>
        <v>1133</v>
      </c>
      <c r="D90" s="13">
        <f t="shared" si="7"/>
        <v>2336</v>
      </c>
      <c r="E90" s="25">
        <f t="shared" si="7"/>
        <v>302280</v>
      </c>
      <c r="F90" s="24">
        <f t="shared" si="7"/>
        <v>1280</v>
      </c>
      <c r="G90" s="13">
        <f t="shared" si="7"/>
        <v>1077</v>
      </c>
      <c r="H90" s="25">
        <f t="shared" si="4"/>
        <v>2357</v>
      </c>
      <c r="I90" s="24">
        <f t="shared" si="5"/>
        <v>-21</v>
      </c>
      <c r="J90" s="57">
        <f t="shared" si="6"/>
        <v>-0.008909630886720407</v>
      </c>
    </row>
    <row r="91" spans="1:10" ht="12.75">
      <c r="A91" s="40"/>
      <c r="B91" s="22"/>
      <c r="C91" s="15"/>
      <c r="D91" s="15"/>
      <c r="E91" s="23"/>
      <c r="F91" s="22"/>
      <c r="G91" s="15"/>
      <c r="H91" s="23"/>
      <c r="I91" s="22"/>
      <c r="J91" s="23"/>
    </row>
    <row r="92" spans="1:10" s="2" customFormat="1" ht="12.75">
      <c r="A92" s="39" t="s">
        <v>13</v>
      </c>
      <c r="B92" s="24">
        <f>B56+B90</f>
        <v>9569</v>
      </c>
      <c r="C92" s="13">
        <f>C56+C90</f>
        <v>9651</v>
      </c>
      <c r="D92" s="13">
        <f>D56+D90</f>
        <v>19220</v>
      </c>
      <c r="E92" s="25">
        <f>E56+E90</f>
        <v>2500240</v>
      </c>
      <c r="F92" s="24"/>
      <c r="G92" s="19"/>
      <c r="H92" s="25"/>
      <c r="I92" s="24">
        <f>D92-H102</f>
        <v>516</v>
      </c>
      <c r="J92" s="57">
        <f>I92/H102</f>
        <v>0.027587681779298545</v>
      </c>
    </row>
    <row r="93" spans="1:10" ht="12.75">
      <c r="A93" s="51"/>
      <c r="B93" s="15"/>
      <c r="C93" s="15"/>
      <c r="D93" s="15"/>
      <c r="E93" s="16"/>
      <c r="F93" s="15"/>
      <c r="G93" s="15"/>
      <c r="H93" s="15"/>
      <c r="I93" s="18"/>
      <c r="J93" s="23"/>
    </row>
    <row r="94" spans="1:10" ht="12.75">
      <c r="A94" s="51"/>
      <c r="B94" s="15" t="s">
        <v>95</v>
      </c>
      <c r="C94" s="15"/>
      <c r="D94" s="15"/>
      <c r="E94" s="16"/>
      <c r="F94" s="15"/>
      <c r="G94" s="15"/>
      <c r="H94" s="15"/>
      <c r="I94" s="18"/>
      <c r="J94" s="23"/>
    </row>
    <row r="95" spans="1:10" ht="12.75">
      <c r="A95" s="51"/>
      <c r="B95" s="15" t="s">
        <v>90</v>
      </c>
      <c r="C95" s="15"/>
      <c r="D95" s="15"/>
      <c r="E95" s="16"/>
      <c r="F95" s="15">
        <v>0</v>
      </c>
      <c r="G95" s="15">
        <v>300</v>
      </c>
      <c r="H95" s="15">
        <f>SUM(F95:G95)</f>
        <v>300</v>
      </c>
      <c r="I95" s="18"/>
      <c r="J95" s="23"/>
    </row>
    <row r="96" spans="1:10" ht="12.75">
      <c r="A96" s="51"/>
      <c r="B96" s="15" t="s">
        <v>91</v>
      </c>
      <c r="C96" s="15"/>
      <c r="D96" s="15"/>
      <c r="E96" s="16"/>
      <c r="F96" s="15">
        <v>1</v>
      </c>
      <c r="G96" s="15">
        <v>18</v>
      </c>
      <c r="H96" s="15">
        <f aca="true" t="shared" si="8" ref="H96:H101">SUM(F96:G96)</f>
        <v>19</v>
      </c>
      <c r="I96" s="18"/>
      <c r="J96" s="23"/>
    </row>
    <row r="97" spans="1:10" ht="12.75">
      <c r="A97" s="51"/>
      <c r="B97" s="15" t="s">
        <v>101</v>
      </c>
      <c r="C97" s="15"/>
      <c r="D97" s="15"/>
      <c r="E97" s="16"/>
      <c r="F97" s="15">
        <v>0</v>
      </c>
      <c r="G97" s="15">
        <v>74</v>
      </c>
      <c r="H97" s="15">
        <f t="shared" si="8"/>
        <v>74</v>
      </c>
      <c r="I97" s="18"/>
      <c r="J97" s="23"/>
    </row>
    <row r="98" spans="1:10" ht="12.75">
      <c r="A98" s="52"/>
      <c r="B98" s="15" t="s">
        <v>92</v>
      </c>
      <c r="C98" s="44"/>
      <c r="D98" s="44"/>
      <c r="E98" s="49"/>
      <c r="F98" s="15">
        <v>14</v>
      </c>
      <c r="G98" s="15">
        <v>11</v>
      </c>
      <c r="H98" s="15">
        <f t="shared" si="8"/>
        <v>25</v>
      </c>
      <c r="I98" s="50"/>
      <c r="J98" s="45"/>
    </row>
    <row r="99" spans="1:10" ht="12.75">
      <c r="A99" s="52"/>
      <c r="B99" s="15" t="s">
        <v>93</v>
      </c>
      <c r="C99" s="44"/>
      <c r="D99" s="44"/>
      <c r="E99" s="49"/>
      <c r="F99" s="15">
        <v>16</v>
      </c>
      <c r="G99" s="15">
        <v>11</v>
      </c>
      <c r="H99" s="15">
        <f t="shared" si="8"/>
        <v>27</v>
      </c>
      <c r="I99" s="50"/>
      <c r="J99" s="45"/>
    </row>
    <row r="100" spans="1:10" ht="12.75">
      <c r="A100" s="52"/>
      <c r="B100" s="15" t="s">
        <v>102</v>
      </c>
      <c r="C100" s="44"/>
      <c r="D100" s="44"/>
      <c r="E100" s="49"/>
      <c r="F100" s="15">
        <v>0</v>
      </c>
      <c r="G100" s="15">
        <v>248</v>
      </c>
      <c r="H100" s="15">
        <f t="shared" si="8"/>
        <v>248</v>
      </c>
      <c r="I100" s="50"/>
      <c r="J100" s="45"/>
    </row>
    <row r="101" spans="1:10" ht="12.75">
      <c r="A101" s="52"/>
      <c r="B101" s="15" t="s">
        <v>94</v>
      </c>
      <c r="C101" s="44"/>
      <c r="D101" s="44"/>
      <c r="E101" s="49"/>
      <c r="F101" s="15">
        <v>32</v>
      </c>
      <c r="G101" s="15">
        <v>9</v>
      </c>
      <c r="H101" s="15">
        <f t="shared" si="8"/>
        <v>41</v>
      </c>
      <c r="I101" s="50"/>
      <c r="J101" s="45"/>
    </row>
    <row r="102" spans="1:10" ht="12.75">
      <c r="A102" s="51"/>
      <c r="B102" s="15"/>
      <c r="C102" s="15"/>
      <c r="D102" s="15"/>
      <c r="E102" s="56" t="s">
        <v>96</v>
      </c>
      <c r="F102" s="13">
        <f>F56+F90+F95+F96+F97+F98+F99+F100+F101</f>
        <v>9436</v>
      </c>
      <c r="G102" s="19">
        <f>G56+G90+G95+G96+G97+G98+G99+G100+G101</f>
        <v>9268</v>
      </c>
      <c r="H102" s="13">
        <f>H56+H90+H95+H96+H97+H98+H99+H100+H101</f>
        <v>18704</v>
      </c>
      <c r="I102" s="18"/>
      <c r="J102" s="23"/>
    </row>
    <row r="103" spans="1:10" ht="12.75">
      <c r="A103" s="53"/>
      <c r="B103" s="54"/>
      <c r="C103" s="54"/>
      <c r="D103" s="54"/>
      <c r="E103" s="32"/>
      <c r="F103" s="32"/>
      <c r="G103" s="32"/>
      <c r="H103" s="32"/>
      <c r="I103" s="54"/>
      <c r="J103" s="55"/>
    </row>
    <row r="104" spans="1:10" ht="13.5" thickBot="1">
      <c r="A104" s="26"/>
      <c r="B104" s="27"/>
      <c r="C104" s="27"/>
      <c r="D104" s="27"/>
      <c r="E104" s="34"/>
      <c r="F104" s="34"/>
      <c r="G104" s="34"/>
      <c r="H104" s="34"/>
      <c r="I104" s="27"/>
      <c r="J104" s="28"/>
    </row>
    <row r="106" spans="1:10" s="3" customFormat="1" ht="11.25">
      <c r="A106" s="9"/>
      <c r="B106" s="6"/>
      <c r="C106" s="6"/>
      <c r="D106" s="8"/>
      <c r="E106" s="7"/>
      <c r="F106" s="6"/>
      <c r="G106" s="6"/>
      <c r="H106" s="8"/>
      <c r="I106" s="6"/>
      <c r="J106" s="8"/>
    </row>
    <row r="107" spans="1:10" s="3" customFormat="1" ht="11.25">
      <c r="A107" s="10"/>
      <c r="B107" s="5"/>
      <c r="C107" s="5"/>
      <c r="D107" s="5"/>
      <c r="E107" s="11"/>
      <c r="F107" s="5"/>
      <c r="G107" s="5"/>
      <c r="H107" s="5"/>
      <c r="I107" s="5"/>
      <c r="J107" s="5"/>
    </row>
    <row r="108" spans="1:10" s="3" customFormat="1" ht="11.25">
      <c r="A108" s="10"/>
      <c r="B108" s="5"/>
      <c r="C108" s="5"/>
      <c r="D108" s="5"/>
      <c r="E108" s="11"/>
      <c r="F108" s="5"/>
      <c r="G108" s="5"/>
      <c r="H108" s="5"/>
      <c r="I108" s="5"/>
      <c r="J108" s="5"/>
    </row>
    <row r="109" spans="1:10" s="3" customFormat="1" ht="11.25">
      <c r="A109" s="10"/>
      <c r="B109" s="5"/>
      <c r="C109" s="5"/>
      <c r="D109" s="5"/>
      <c r="E109" s="11"/>
      <c r="F109" s="5"/>
      <c r="G109" s="5"/>
      <c r="H109" s="5"/>
      <c r="I109" s="5"/>
      <c r="J109" s="5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</sheetData>
  <mergeCells count="6">
    <mergeCell ref="B5:E5"/>
    <mergeCell ref="F5:H5"/>
    <mergeCell ref="I5:J5"/>
    <mergeCell ref="B57:E57"/>
    <mergeCell ref="F57:H57"/>
    <mergeCell ref="I57:J5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&amp;LNACKA KOMMUN
Föreningstjänst&amp;R&amp;8 2002-09-02&amp;10
</oddHeader>
    <oddFooter>&amp;R&amp;8&amp;P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</dc:creator>
  <cp:keywords/>
  <dc:description/>
  <cp:lastModifiedBy>Nacka Kommun</cp:lastModifiedBy>
  <cp:lastPrinted>2002-09-03T07:33:13Z</cp:lastPrinted>
  <dcterms:created xsi:type="dcterms:W3CDTF">2002-08-06T12:35:31Z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